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2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<sst xmlns="http://schemas.openxmlformats.org/spreadsheetml/2006/main" count="320" uniqueCount="111">
  <si>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</si>
  <si>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</si>
  <si>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</si>
  <si>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</si>
  <si>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</si>
  <si>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</si>
  <si>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</si>
  <si>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</si>
  <si>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</si>
  <si>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</si>
  <si>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</si>
  <si>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</si>
  <si>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</si>
  <si>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</si>
  <si>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Панфилова</t>
  </si>
  <si>
    <t>01.05.2012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</si>
  <si>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</si>
  <si>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</si>
  <si>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</si>
  <si>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</si>
  <si>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</si>
  <si>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</si>
  <si>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</si>
  <si>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</si>
  <si>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</si>
  <si>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</si>
  <si>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</si>
  <si>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</si>
  <si>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</si>
  <si>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</si>
  <si>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</si>
  <si>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</si>
  <si>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</si>
  <si>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</si>
  <si>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Домофон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</si>
  <si>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</si>
  <si>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</si>
  <si>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</si>
  <si>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</si>
  <si>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</si>
  <si>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</si>
  <si>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</si>
  <si>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Январь 2017 г</t>
  </si>
  <si>
    <t>Вид работ</t>
  </si>
  <si>
    <t>Место проведения работ</t>
  </si>
  <si>
    <t>Сумма</t>
  </si>
  <si>
    <t>смена трубопровода ХВС</t>
  </si>
  <si>
    <t>Панфилова 66</t>
  </si>
  <si>
    <t>подвал лежак</t>
  </si>
  <si>
    <t>ИТОГО</t>
  </si>
  <si>
    <t>Март 2017</t>
  </si>
  <si>
    <t>ремонт теплообменника</t>
  </si>
  <si>
    <t>подвал</t>
  </si>
  <si>
    <t>ремонт мягкой кровли</t>
  </si>
  <si>
    <t>5,6-й подъезд</t>
  </si>
  <si>
    <t>Май 2017</t>
  </si>
  <si>
    <t>смена трубопровода ф 20,25 мм</t>
  </si>
  <si>
    <t>ремонт ЦО (подготовка к опрессовке внутридомовой системы ЦО)</t>
  </si>
  <si>
    <t>Июль 2017 г</t>
  </si>
  <si>
    <t>смена трубопровода ГВС</t>
  </si>
  <si>
    <t>Кв 74</t>
  </si>
  <si>
    <t>ВСЕГО</t>
  </si>
  <si>
    <t>Январь 2017 г.</t>
  </si>
  <si>
    <t>Т/о УУТЭ ЦО и ГВС</t>
  </si>
  <si>
    <t>Панфилова, 66</t>
  </si>
  <si>
    <t>Т/о общедомовых приборов учета электроэнергии</t>
  </si>
  <si>
    <t>ревизия теплообменника</t>
  </si>
  <si>
    <t>ревизия индивидуальных электросчетчиков</t>
  </si>
  <si>
    <t>Февраль 2017 г</t>
  </si>
  <si>
    <t>устранение непрогрева системы ЦО</t>
  </si>
  <si>
    <t>кв. 55</t>
  </si>
  <si>
    <t>ремонт этажного щита</t>
  </si>
  <si>
    <t>кв.68</t>
  </si>
  <si>
    <t>переодический осмотр вентиляционных каналов с помощью видеоаппаратуры и устранение завалов</t>
  </si>
  <si>
    <t>кв. 18</t>
  </si>
  <si>
    <t>очистка подвала от мусора строительного и бытового</t>
  </si>
  <si>
    <t>ликвидация воздушных пробок в стояках, ревизия задвижек, обходы и осмотры подвала и инженерных коммуникаций</t>
  </si>
  <si>
    <t>кв. 55, подвал, теплообменник</t>
  </si>
  <si>
    <t>смена трубопровода ф 50 мм ст</t>
  </si>
  <si>
    <t xml:space="preserve">1,2,3-й подъезд ЦО </t>
  </si>
  <si>
    <t>Апрель 2017</t>
  </si>
  <si>
    <t>слив воды из системы</t>
  </si>
  <si>
    <t>закрытие отопительного периода</t>
  </si>
  <si>
    <t>ремонт домофона (смена переговорной трубки)</t>
  </si>
  <si>
    <t>кв.59</t>
  </si>
  <si>
    <t>благоустройство придомовой территории (окраска деревьев и бордюров)</t>
  </si>
  <si>
    <t xml:space="preserve">гидравлические испытания внутридомовой системы ЦО </t>
  </si>
  <si>
    <t>ремонт подъездного электроосвещения (смена ламп)</t>
  </si>
  <si>
    <t>ремонт электроосвещения (установка датчика движения) в подъезде</t>
  </si>
  <si>
    <t>Июнь 2017 г</t>
  </si>
  <si>
    <t xml:space="preserve">ремонт э/освещения </t>
  </si>
  <si>
    <t xml:space="preserve">переодический осмотр вентиляционных каналов </t>
  </si>
  <si>
    <t>Кв 1,2,3,5,6,9,10,12,13,15,18,19,20,21,27,29,3,31,32,33,34,35,36,37,38,39,42,43,45,48,50,51,52,53,56,60,61,65,67,70,71,75,80</t>
  </si>
  <si>
    <t>смена автоматов ЩЭ и ремонт электроосвещения в подвале</t>
  </si>
  <si>
    <t>Кв 55, подвал</t>
  </si>
  <si>
    <t>Август 2017 г</t>
  </si>
  <si>
    <t>гидравлические испытания теплообменника ГВС Ф 114 мм длин 2 м / п 8 секц</t>
  </si>
  <si>
    <t>Сентябрь 2017 г</t>
  </si>
  <si>
    <t>промывка системы ЦО</t>
  </si>
  <si>
    <t xml:space="preserve">ремонт электроснабжения (ЩЭ) </t>
  </si>
  <si>
    <t>КВ. 45</t>
  </si>
  <si>
    <t>Октябрь 2017 г</t>
  </si>
  <si>
    <t>ликвидация воздушных пробок в стояках</t>
  </si>
  <si>
    <t>кв. 57,59,61,63,65</t>
  </si>
  <si>
    <t>Ноябрь 2017 г</t>
  </si>
  <si>
    <t xml:space="preserve">осмотр вентиляционных каналов </t>
  </si>
  <si>
    <t>кв. 41,47,58</t>
  </si>
  <si>
    <t>Декабрь 2017 г</t>
  </si>
  <si>
    <t>замена крана шарового ф 15 мм</t>
  </si>
  <si>
    <t>кв. 50</t>
  </si>
  <si>
    <t xml:space="preserve">установка замка на ВРУ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</si>
</sst>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name val="Arial"/>
      <family val="2"/>
    </font>
    <font>
      <b/>
      <i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4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 horizontal="justify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justify"/>
    </xf>
    <xf numFmtId="164" fontId="1" fillId="0" borderId="1" xfId="0" applyFont="1" applyFill="1" applyBorder="1" applyAlignment="1">
      <alignment horizontal="justify"/>
    </xf>
    <xf numFmtId="164" fontId="3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 wrapText="1"/>
    </xf>
    <xf numFmtId="164" fontId="4" fillId="0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73">
          <cell r="E73">
            <v>20610.14</v>
          </cell>
          <cell r="F73">
            <v>144468.65</v>
          </cell>
          <cell r="G73">
            <v>270784.2</v>
          </cell>
          <cell r="H73">
            <v>267967.04</v>
          </cell>
          <cell r="I73">
            <v>82754.97</v>
          </cell>
          <cell r="J73">
            <v>329680.72</v>
          </cell>
          <cell r="K73">
            <v>23427.300000000047</v>
          </cell>
        </row>
        <row r="74">
          <cell r="E74">
            <v>0</v>
          </cell>
          <cell r="F74">
            <v>-18075.5</v>
          </cell>
          <cell r="G74">
            <v>0</v>
          </cell>
          <cell r="H74">
            <v>0</v>
          </cell>
          <cell r="I74">
            <v>0</v>
          </cell>
          <cell r="J74">
            <v>-18075.5</v>
          </cell>
          <cell r="K74">
            <v>0</v>
          </cell>
        </row>
        <row r="75">
          <cell r="E75">
            <v>0</v>
          </cell>
          <cell r="F75">
            <v>3800</v>
          </cell>
          <cell r="G75">
            <v>0</v>
          </cell>
          <cell r="H75">
            <v>0</v>
          </cell>
          <cell r="I75">
            <v>0</v>
          </cell>
          <cell r="J75">
            <v>3800</v>
          </cell>
          <cell r="K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80">
          <cell r="E80">
            <v>10396.57</v>
          </cell>
          <cell r="F80">
            <v>-70422.63</v>
          </cell>
          <cell r="G80">
            <v>92912.09</v>
          </cell>
          <cell r="H80">
            <v>91972.26</v>
          </cell>
          <cell r="I80">
            <v>134951.79999999996</v>
          </cell>
          <cell r="J80">
            <v>-113402.16999999997</v>
          </cell>
          <cell r="K80">
            <v>11336.400000000009</v>
          </cell>
        </row>
        <row r="81">
          <cell r="E81">
            <v>5832.07</v>
          </cell>
          <cell r="F81">
            <v>-5832.07</v>
          </cell>
          <cell r="G81">
            <v>90596.88</v>
          </cell>
          <cell r="H81">
            <v>89679.44</v>
          </cell>
          <cell r="I81">
            <v>90596.88</v>
          </cell>
          <cell r="J81">
            <v>-6749.510000000009</v>
          </cell>
          <cell r="K81">
            <v>6749.510000000009</v>
          </cell>
        </row>
        <row r="82">
          <cell r="E82">
            <v>1152.894</v>
          </cell>
          <cell r="F82">
            <v>31302.45</v>
          </cell>
          <cell r="G82">
            <v>30198.960000000006</v>
          </cell>
          <cell r="H82">
            <v>29893.909999999996</v>
          </cell>
          <cell r="I82">
            <v>11070</v>
          </cell>
          <cell r="J82">
            <v>50126.36</v>
          </cell>
          <cell r="K82">
            <v>1457.9440000000104</v>
          </cell>
        </row>
        <row r="83">
          <cell r="E83">
            <v>1176.05</v>
          </cell>
          <cell r="F83">
            <v>6896.35</v>
          </cell>
          <cell r="G83">
            <v>26675.76</v>
          </cell>
          <cell r="H83">
            <v>26405.91</v>
          </cell>
          <cell r="I83">
            <v>22639.5</v>
          </cell>
          <cell r="J83">
            <v>10662.760000000002</v>
          </cell>
          <cell r="K83">
            <v>1445.8999999999978</v>
          </cell>
        </row>
        <row r="84">
          <cell r="E84">
            <v>442.686</v>
          </cell>
          <cell r="F84">
            <v>-32707.15</v>
          </cell>
          <cell r="G84">
            <v>5335.110000000001</v>
          </cell>
          <cell r="H84">
            <v>5281.200000000001</v>
          </cell>
          <cell r="I84">
            <v>0</v>
          </cell>
          <cell r="J84">
            <v>-27425.95</v>
          </cell>
          <cell r="K84">
            <v>496.59599999999955</v>
          </cell>
        </row>
        <row r="85">
          <cell r="E85">
            <v>12.48</v>
          </cell>
          <cell r="F85">
            <v>691.98</v>
          </cell>
          <cell r="G85">
            <v>150.36</v>
          </cell>
          <cell r="H85">
            <v>149.45</v>
          </cell>
          <cell r="I85">
            <v>0</v>
          </cell>
          <cell r="J85">
            <v>841.4300000000001</v>
          </cell>
          <cell r="K85">
            <v>13.390000000000015</v>
          </cell>
        </row>
        <row r="86">
          <cell r="E86">
            <v>2863.81</v>
          </cell>
          <cell r="F86">
            <v>-2863.81</v>
          </cell>
          <cell r="G86">
            <v>47815.06999999999</v>
          </cell>
          <cell r="H86">
            <v>47331.34</v>
          </cell>
          <cell r="I86">
            <v>47815.06999999999</v>
          </cell>
          <cell r="J86">
            <v>-3347.5399999999936</v>
          </cell>
          <cell r="K86">
            <v>3347.5399999999936</v>
          </cell>
        </row>
        <row r="87">
          <cell r="E87">
            <v>1545.79</v>
          </cell>
          <cell r="F87">
            <v>-53245.55</v>
          </cell>
          <cell r="G87">
            <v>18622.679999999997</v>
          </cell>
          <cell r="H87">
            <v>18434.32</v>
          </cell>
          <cell r="I87">
            <v>36094.64718</v>
          </cell>
          <cell r="J87">
            <v>-70905.87718000001</v>
          </cell>
          <cell r="K87">
            <v>1734.1499999999978</v>
          </cell>
        </row>
        <row r="88">
          <cell r="E88">
            <v>396.88</v>
          </cell>
          <cell r="F88">
            <v>-63879.72</v>
          </cell>
          <cell r="G88">
            <v>4781.580000000001</v>
          </cell>
          <cell r="H88">
            <v>4733.08</v>
          </cell>
          <cell r="I88">
            <v>0</v>
          </cell>
          <cell r="J88">
            <v>-59146.64</v>
          </cell>
          <cell r="K88">
            <v>445.380000000001</v>
          </cell>
        </row>
        <row r="90">
          <cell r="E90">
            <v>5339.12</v>
          </cell>
          <cell r="F90">
            <v>-5312.73</v>
          </cell>
          <cell r="G90">
            <v>75497.39999999998</v>
          </cell>
          <cell r="H90">
            <v>74368.62</v>
          </cell>
          <cell r="I90">
            <v>75497.39999999998</v>
          </cell>
          <cell r="J90">
            <v>-6441.50999999998</v>
          </cell>
          <cell r="K90">
            <v>6467.89999999998</v>
          </cell>
        </row>
        <row r="91">
          <cell r="E91">
            <v>1089</v>
          </cell>
          <cell r="F91">
            <v>-1089</v>
          </cell>
          <cell r="G91">
            <v>3960</v>
          </cell>
          <cell r="H91">
            <v>3548.76</v>
          </cell>
          <cell r="I91">
            <v>3960</v>
          </cell>
          <cell r="J91">
            <v>-1500.2399999999998</v>
          </cell>
          <cell r="K91">
            <v>1500.2399999999998</v>
          </cell>
        </row>
        <row r="92">
          <cell r="E92">
            <v>0</v>
          </cell>
          <cell r="F92">
            <v>0</v>
          </cell>
          <cell r="G92">
            <v>5632.169999999998</v>
          </cell>
          <cell r="H92">
            <v>5302.240000000002</v>
          </cell>
          <cell r="I92">
            <v>5632.169999999998</v>
          </cell>
          <cell r="J92">
            <v>-329.92999999999665</v>
          </cell>
          <cell r="K92">
            <v>329.92999999999665</v>
          </cell>
        </row>
        <row r="93">
          <cell r="E93">
            <v>0</v>
          </cell>
          <cell r="F93">
            <v>0</v>
          </cell>
          <cell r="G93">
            <v>48703.29000000001</v>
          </cell>
          <cell r="H93">
            <v>45745.31999999999</v>
          </cell>
          <cell r="I93">
            <v>48703.29000000001</v>
          </cell>
          <cell r="J93">
            <v>-2957.9700000000157</v>
          </cell>
          <cell r="K93">
            <v>2957.9700000000157</v>
          </cell>
        </row>
        <row r="94">
          <cell r="E94">
            <v>-271.57</v>
          </cell>
          <cell r="F94">
            <v>271.57</v>
          </cell>
          <cell r="G94">
            <v>8556.719999999998</v>
          </cell>
          <cell r="H94">
            <v>8338.710000000001</v>
          </cell>
          <cell r="I94">
            <v>8556.719999999998</v>
          </cell>
          <cell r="J94">
            <v>53.56000000000313</v>
          </cell>
          <cell r="K94">
            <v>-53.56000000000313</v>
          </cell>
        </row>
        <row r="95">
          <cell r="E95">
            <v>6767.57</v>
          </cell>
          <cell r="F95">
            <v>-6767.57</v>
          </cell>
          <cell r="G95">
            <v>94623.60000000002</v>
          </cell>
          <cell r="H95">
            <v>93355.65000000002</v>
          </cell>
          <cell r="I95">
            <v>94623.60000000002</v>
          </cell>
          <cell r="J95">
            <v>-8035.520000000004</v>
          </cell>
          <cell r="K95">
            <v>8035.5199999999895</v>
          </cell>
        </row>
        <row r="96">
          <cell r="E96">
            <v>7746.06</v>
          </cell>
          <cell r="F96">
            <v>-7746.06</v>
          </cell>
          <cell r="G96">
            <v>100663.20000000003</v>
          </cell>
          <cell r="H96">
            <v>99348.26999999999</v>
          </cell>
          <cell r="I96">
            <v>100663.20000000003</v>
          </cell>
          <cell r="J96">
            <v>-9060.990000000034</v>
          </cell>
          <cell r="K96">
            <v>9060.990000000034</v>
          </cell>
        </row>
        <row r="97">
          <cell r="E97">
            <v>8338.86</v>
          </cell>
          <cell r="F97">
            <v>-8338.86</v>
          </cell>
          <cell r="G97">
            <v>114252.99</v>
          </cell>
          <cell r="H97">
            <v>112833.03</v>
          </cell>
          <cell r="I97">
            <v>114252.99</v>
          </cell>
          <cell r="J97">
            <v>-9758.820000000007</v>
          </cell>
          <cell r="K97">
            <v>9758.820000000007</v>
          </cell>
        </row>
        <row r="98">
          <cell r="E98">
            <v>1246.92</v>
          </cell>
          <cell r="F98">
            <v>-1246.92</v>
          </cell>
          <cell r="G98">
            <v>36967.32</v>
          </cell>
          <cell r="H98">
            <v>36918.72</v>
          </cell>
          <cell r="I98">
            <v>36967.32</v>
          </cell>
          <cell r="J98">
            <v>-1295.5199999999968</v>
          </cell>
          <cell r="K98">
            <v>1295.5199999999968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0" zoomScaleNormal="80" workbookViewId="0" topLeftCell="A1">
      <selection activeCell="I44" sqref="I44"/>
    </sheetView>
  </sheetViews>
  <sheetFormatPr defaultColWidth="12.57421875" defaultRowHeight="12.75"/>
  <cols>
    <col min="1" max="1" width="7.421875" style="0" customWidth="1"/>
    <col min="2" max="2" width="23.28125" style="0" customWidth="1"/>
    <col min="3" max="3" width="11.57421875" style="0" customWidth="1"/>
    <col min="4" max="4" width="0" style="0" hidden="1" customWidth="1"/>
    <col min="5" max="5" width="16.7109375" style="0" customWidth="1"/>
    <col min="6" max="6" width="17.00390625" style="0" customWidth="1"/>
    <col min="7" max="7" width="18.28125" style="0" customWidth="1"/>
    <col min="8" max="8" width="19.00390625" style="0" customWidth="1"/>
    <col min="9" max="9" width="20.421875" style="0" customWidth="1"/>
    <col min="10" max="10" width="21.421875" style="0" customWidth="1"/>
    <col min="11" max="11" width="20.421875" style="0" customWidth="1"/>
    <col min="12" max="12" width="20.1406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38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3</v>
      </c>
      <c r="B5" s="5" t="s">
        <v>14</v>
      </c>
      <c r="C5" s="5">
        <v>66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1</v>
      </c>
      <c r="B6" s="3"/>
      <c r="C6" s="3"/>
      <c r="D6" s="3" t="s">
        <v>16</v>
      </c>
      <c r="E6" s="4">
        <f>'[1]Лицевые счета домов свод'!E73</f>
        <v>20610.14</v>
      </c>
      <c r="F6" s="4">
        <f>'[1]Лицевые счета домов свод'!F73</f>
        <v>144468.65</v>
      </c>
      <c r="G6" s="4">
        <f>'[1]Лицевые счета домов свод'!G73</f>
        <v>270784.2</v>
      </c>
      <c r="H6" s="4">
        <f>'[1]Лицевые счета домов свод'!H73</f>
        <v>267967.04</v>
      </c>
      <c r="I6" s="4">
        <f>'[1]Лицевые счета домов свод'!I73</f>
        <v>82754.97</v>
      </c>
      <c r="J6" s="4">
        <f>'[1]Лицевые счета домов свод'!J73</f>
        <v>329680.72</v>
      </c>
      <c r="K6" s="4">
        <f>'[1]Лицевые счета домов свод'!K73</f>
        <v>23427.300000000047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свод'!E74</f>
        <v>0</v>
      </c>
      <c r="F7" s="4">
        <f>'[1]Лицевые счета домов свод'!F74</f>
        <v>-18075.5</v>
      </c>
      <c r="G7" s="4">
        <f>'[1]Лицевые счета домов свод'!G74</f>
        <v>0</v>
      </c>
      <c r="H7" s="4">
        <f>'[1]Лицевые счета домов свод'!H74</f>
        <v>0</v>
      </c>
      <c r="I7" s="4">
        <f>'[1]Лицевые счета домов свод'!I74</f>
        <v>0</v>
      </c>
      <c r="J7" s="4">
        <f>'[1]Лицевые счета домов свод'!J74</f>
        <v>-18075.5</v>
      </c>
      <c r="K7" s="4">
        <f>'[1]Лицевые счета домов свод'!K74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свод'!E75</f>
        <v>0</v>
      </c>
      <c r="F8" s="4">
        <f>'[1]Лицевые счета домов свод'!F75</f>
        <v>3800</v>
      </c>
      <c r="G8" s="4">
        <f>'[1]Лицевые счета домов свод'!G75</f>
        <v>0</v>
      </c>
      <c r="H8" s="4">
        <f>'[1]Лицевые счета домов свод'!H75</f>
        <v>0</v>
      </c>
      <c r="I8" s="4">
        <f>'[1]Лицевые счета домов свод'!I75</f>
        <v>0</v>
      </c>
      <c r="J8" s="4">
        <f>'[1]Лицевые счета домов свод'!J75</f>
        <v>3800</v>
      </c>
      <c r="K8" s="4">
        <f>'[1]Лицевые счета домов свод'!K75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свод'!E76</f>
        <v>0</v>
      </c>
      <c r="F9" s="4">
        <f>'[1]Лицевые счета домов свод'!F76</f>
        <v>0</v>
      </c>
      <c r="G9" s="4">
        <f>'[1]Лицевые счета домов свод'!G76</f>
        <v>0</v>
      </c>
      <c r="H9" s="4">
        <f>'[1]Лицевые счета домов свод'!H76</f>
        <v>0</v>
      </c>
      <c r="I9" s="4">
        <f>'[1]Лицевые счета домов свод'!I76</f>
        <v>0</v>
      </c>
      <c r="J9" s="4">
        <f>'[1]Лицевые счета домов свод'!J76</f>
        <v>0</v>
      </c>
      <c r="K9" s="4">
        <f>'[1]Лицевые счета домов свод'!K76</f>
        <v>0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свод'!E77</f>
        <v>0</v>
      </c>
      <c r="F10" s="4">
        <f>'[1]Лицевые счета домов свод'!F77</f>
        <v>0</v>
      </c>
      <c r="G10" s="4">
        <f>'[1]Лицевые счета домов свод'!G77</f>
        <v>0</v>
      </c>
      <c r="H10" s="4">
        <f>'[1]Лицевые счета домов свод'!H77</f>
        <v>0</v>
      </c>
      <c r="I10" s="4">
        <f>'[1]Лицевые счета домов свод'!I77</f>
        <v>0</v>
      </c>
      <c r="J10" s="4">
        <f>'[1]Лицевые счета домов свод'!J77</f>
        <v>0</v>
      </c>
      <c r="K10" s="4">
        <f>'[1]Лицевые счета домов свод'!K77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свод'!E78</f>
        <v>0</v>
      </c>
      <c r="F11" s="4">
        <f>'[1]Лицевые счета домов свод'!F78</f>
        <v>0</v>
      </c>
      <c r="G11" s="4">
        <f>'[1]Лицевые счета домов свод'!G78</f>
        <v>0</v>
      </c>
      <c r="H11" s="4">
        <f>'[1]Лицевые счета домов свод'!H78</f>
        <v>0</v>
      </c>
      <c r="I11" s="4">
        <f>'[1]Лицевые счета домов свод'!I78</f>
        <v>0</v>
      </c>
      <c r="J11" s="4">
        <f>'[1]Лицевые счета домов свод'!J78</f>
        <v>0</v>
      </c>
      <c r="K11" s="4">
        <f>'[1]Лицевые счета домов свод'!K78</f>
        <v>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20610.14</v>
      </c>
      <c r="F12" s="4">
        <f>SUM(F6:F11)</f>
        <v>130193.15</v>
      </c>
      <c r="G12" s="4">
        <f>SUM(G6:G11)</f>
        <v>270784.2</v>
      </c>
      <c r="H12" s="4">
        <f>SUM(H6:H11)</f>
        <v>267967.04</v>
      </c>
      <c r="I12" s="4">
        <f>SUM(I6:I11)</f>
        <v>82754.97</v>
      </c>
      <c r="J12" s="7">
        <f>SUM(J6:J11)</f>
        <v>315405.22</v>
      </c>
      <c r="K12" s="7">
        <f>SUM(K6:K11)</f>
        <v>23427.300000000047</v>
      </c>
      <c r="L12" s="3"/>
    </row>
    <row r="13" spans="1:12" s="2" customFormat="1" ht="24" customHeight="1" hidden="1">
      <c r="A13" s="3"/>
      <c r="B13" s="3"/>
      <c r="C13" s="3"/>
      <c r="D13" s="8" t="s">
        <v>23</v>
      </c>
      <c r="E13" s="4">
        <f>'[1]Лицевые счета домов свод'!E80</f>
        <v>10396.57</v>
      </c>
      <c r="F13" s="4">
        <f>'[1]Лицевые счета домов свод'!F80</f>
        <v>-70422.63</v>
      </c>
      <c r="G13" s="4">
        <f>'[1]Лицевые счета домов свод'!G80</f>
        <v>92912.09</v>
      </c>
      <c r="H13" s="4">
        <f>'[1]Лицевые счета домов свод'!H80</f>
        <v>91972.26</v>
      </c>
      <c r="I13" s="4">
        <f>'[1]Лицевые счета домов свод'!I80</f>
        <v>134951.79999999996</v>
      </c>
      <c r="J13" s="4">
        <f>'[1]Лицевые счета домов свод'!J80</f>
        <v>-113402.16999999997</v>
      </c>
      <c r="K13" s="4">
        <f>'[1]Лицевые счета домов свод'!K80</f>
        <v>11336.400000000009</v>
      </c>
      <c r="L13" s="3"/>
    </row>
    <row r="14" spans="1:12" s="2" customFormat="1" ht="30.75" customHeight="1" hidden="1">
      <c r="A14" s="3"/>
      <c r="B14" s="3"/>
      <c r="C14" s="3"/>
      <c r="D14" s="8" t="s">
        <v>24</v>
      </c>
      <c r="E14" s="4">
        <f>'[1]Лицевые счета домов свод'!E81</f>
        <v>5832.07</v>
      </c>
      <c r="F14" s="4">
        <f>'[1]Лицевые счета домов свод'!F81</f>
        <v>-5832.07</v>
      </c>
      <c r="G14" s="4">
        <f>'[1]Лицевые счета домов свод'!G81</f>
        <v>90596.88</v>
      </c>
      <c r="H14" s="4">
        <f>'[1]Лицевые счета домов свод'!H81</f>
        <v>89679.44</v>
      </c>
      <c r="I14" s="4">
        <f>'[1]Лицевые счета домов свод'!I81</f>
        <v>90596.88</v>
      </c>
      <c r="J14" s="4">
        <f>'[1]Лицевые счета домов свод'!J81</f>
        <v>-6749.510000000009</v>
      </c>
      <c r="K14" s="4">
        <f>'[1]Лицевые счета домов свод'!K81</f>
        <v>6749.510000000009</v>
      </c>
      <c r="L14" s="3"/>
    </row>
    <row r="15" spans="1:12" s="2" customFormat="1" ht="31.5" customHeight="1" hidden="1">
      <c r="A15" s="3"/>
      <c r="B15" s="3"/>
      <c r="C15" s="3"/>
      <c r="D15" s="8" t="s">
        <v>25</v>
      </c>
      <c r="E15" s="4">
        <f>'[1]Лицевые счета домов свод'!E82</f>
        <v>1152.894</v>
      </c>
      <c r="F15" s="4">
        <f>'[1]Лицевые счета домов свод'!F82</f>
        <v>31302.45</v>
      </c>
      <c r="G15" s="4">
        <f>'[1]Лицевые счета домов свод'!G82</f>
        <v>30198.960000000006</v>
      </c>
      <c r="H15" s="4">
        <f>'[1]Лицевые счета домов свод'!H82</f>
        <v>29893.909999999996</v>
      </c>
      <c r="I15" s="4">
        <f>'[1]Лицевые счета домов свод'!I82</f>
        <v>11070</v>
      </c>
      <c r="J15" s="4">
        <f>'[1]Лицевые счета домов свод'!J82</f>
        <v>50126.36</v>
      </c>
      <c r="K15" s="4">
        <f>'[1]Лицевые счета домов свод'!K82</f>
        <v>1457.9440000000104</v>
      </c>
      <c r="L15" s="3"/>
    </row>
    <row r="16" spans="1:12" s="2" customFormat="1" ht="31.5" customHeight="1" hidden="1">
      <c r="A16" s="3"/>
      <c r="B16" s="3"/>
      <c r="C16" s="3"/>
      <c r="D16" s="8" t="s">
        <v>26</v>
      </c>
      <c r="E16" s="4">
        <f>'[1]Лицевые счета домов свод'!E83</f>
        <v>1176.05</v>
      </c>
      <c r="F16" s="4">
        <f>'[1]Лицевые счета домов свод'!F83</f>
        <v>6896.35</v>
      </c>
      <c r="G16" s="4">
        <f>'[1]Лицевые счета домов свод'!G83</f>
        <v>26675.76</v>
      </c>
      <c r="H16" s="4">
        <f>'[1]Лицевые счета домов свод'!H83</f>
        <v>26405.91</v>
      </c>
      <c r="I16" s="4">
        <f>'[1]Лицевые счета домов свод'!I83</f>
        <v>22639.5</v>
      </c>
      <c r="J16" s="4">
        <f>'[1]Лицевые счета домов свод'!J83</f>
        <v>10662.760000000002</v>
      </c>
      <c r="K16" s="4">
        <f>'[1]Лицевые счета домов свод'!K83</f>
        <v>1445.8999999999978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свод'!E84</f>
        <v>442.686</v>
      </c>
      <c r="F17" s="4">
        <f>'[1]Лицевые счета домов свод'!F84</f>
        <v>-32707.15</v>
      </c>
      <c r="G17" s="4">
        <f>'[1]Лицевые счета домов свод'!G84</f>
        <v>5335.110000000001</v>
      </c>
      <c r="H17" s="4">
        <f>'[1]Лицевые счета домов свод'!H84</f>
        <v>5281.200000000001</v>
      </c>
      <c r="I17" s="4">
        <f>'[1]Лицевые счета домов свод'!I84</f>
        <v>0</v>
      </c>
      <c r="J17" s="4">
        <f>'[1]Лицевые счета домов свод'!J84</f>
        <v>-27425.95</v>
      </c>
      <c r="K17" s="4">
        <f>'[1]Лицевые счета домов свод'!K84</f>
        <v>496.59599999999955</v>
      </c>
      <c r="L17" s="3"/>
    </row>
    <row r="18" spans="1:12" s="2" customFormat="1" ht="33.75" customHeight="1" hidden="1">
      <c r="A18" s="3"/>
      <c r="B18" s="3"/>
      <c r="C18" s="3"/>
      <c r="D18" s="8" t="s">
        <v>28</v>
      </c>
      <c r="E18" s="4">
        <f>'[1]Лицевые счета домов свод'!E85</f>
        <v>12.48</v>
      </c>
      <c r="F18" s="4">
        <f>'[1]Лицевые счета домов свод'!F85</f>
        <v>691.98</v>
      </c>
      <c r="G18" s="4">
        <f>'[1]Лицевые счета домов свод'!G85</f>
        <v>150.36</v>
      </c>
      <c r="H18" s="4">
        <f>'[1]Лицевые счета домов свод'!H85</f>
        <v>149.45</v>
      </c>
      <c r="I18" s="4">
        <f>'[1]Лицевые счета домов свод'!I85</f>
        <v>0</v>
      </c>
      <c r="J18" s="4">
        <f>'[1]Лицевые счета домов свод'!J85</f>
        <v>841.4300000000001</v>
      </c>
      <c r="K18" s="4">
        <f>'[1]Лицевые счета домов свод'!K85</f>
        <v>13.390000000000015</v>
      </c>
      <c r="L18" s="3"/>
    </row>
    <row r="19" spans="1:12" s="2" customFormat="1" ht="48" customHeight="1" hidden="1">
      <c r="A19" s="3"/>
      <c r="B19" s="3"/>
      <c r="C19" s="3"/>
      <c r="D19" s="8" t="s">
        <v>29</v>
      </c>
      <c r="E19" s="4">
        <f>'[1]Лицевые счета домов свод'!E86</f>
        <v>2863.81</v>
      </c>
      <c r="F19" s="4">
        <f>'[1]Лицевые счета домов свод'!F86</f>
        <v>-2863.81</v>
      </c>
      <c r="G19" s="4">
        <f>'[1]Лицевые счета домов свод'!G86</f>
        <v>47815.06999999999</v>
      </c>
      <c r="H19" s="4">
        <f>'[1]Лицевые счета домов свод'!H86</f>
        <v>47331.34</v>
      </c>
      <c r="I19" s="4">
        <f>'[1]Лицевые счета домов свод'!I86</f>
        <v>47815.06999999999</v>
      </c>
      <c r="J19" s="4">
        <f>'[1]Лицевые счета домов свод'!J86</f>
        <v>-3347.5399999999936</v>
      </c>
      <c r="K19" s="4">
        <f>'[1]Лицевые счета домов свод'!K86</f>
        <v>3347.5399999999936</v>
      </c>
      <c r="L19" s="3"/>
    </row>
    <row r="20" spans="1:12" s="2" customFormat="1" ht="19.5" customHeight="1" hidden="1">
      <c r="A20" s="3"/>
      <c r="B20" s="3"/>
      <c r="C20" s="3"/>
      <c r="D20" s="8" t="s">
        <v>30</v>
      </c>
      <c r="E20" s="4">
        <f>'[1]Лицевые счета домов свод'!E87</f>
        <v>1545.79</v>
      </c>
      <c r="F20" s="4">
        <f>'[1]Лицевые счета домов свод'!F87</f>
        <v>-53245.55</v>
      </c>
      <c r="G20" s="4">
        <f>'[1]Лицевые счета домов свод'!G87</f>
        <v>18622.679999999997</v>
      </c>
      <c r="H20" s="4">
        <f>'[1]Лицевые счета домов свод'!H87</f>
        <v>18434.32</v>
      </c>
      <c r="I20" s="4">
        <f>'[1]Лицевые счета домов свод'!I87</f>
        <v>36094.64718</v>
      </c>
      <c r="J20" s="4">
        <f>'[1]Лицевые счета домов свод'!J87</f>
        <v>-70905.87718000001</v>
      </c>
      <c r="K20" s="4">
        <f>'[1]Лицевые счета домов свод'!K87</f>
        <v>1734.1499999999978</v>
      </c>
      <c r="L20" s="3"/>
    </row>
    <row r="21" spans="1:12" s="2" customFormat="1" ht="29.25" customHeight="1" hidden="1">
      <c r="A21" s="3"/>
      <c r="B21" s="3"/>
      <c r="C21" s="3"/>
      <c r="D21" s="8" t="s">
        <v>31</v>
      </c>
      <c r="E21" s="4">
        <f>'[1]Лицевые счета домов свод'!E88</f>
        <v>396.88</v>
      </c>
      <c r="F21" s="4">
        <f>'[1]Лицевые счета домов свод'!F88</f>
        <v>-63879.72</v>
      </c>
      <c r="G21" s="4">
        <f>'[1]Лицевые счета домов свод'!G88</f>
        <v>4781.580000000001</v>
      </c>
      <c r="H21" s="4">
        <f>'[1]Лицевые счета домов свод'!H88</f>
        <v>4733.08</v>
      </c>
      <c r="I21" s="4">
        <f>'[1]Лицевые счета домов свод'!I88</f>
        <v>0</v>
      </c>
      <c r="J21" s="4">
        <f>'[1]Лицевые счета домов свод'!J88</f>
        <v>-59146.64</v>
      </c>
      <c r="K21" s="4">
        <f>'[1]Лицевые счета домов свод'!K88</f>
        <v>445.380000000001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23819.229999999996</v>
      </c>
      <c r="F22" s="4">
        <f>SUM(F13:F21)</f>
        <v>-190060.15000000002</v>
      </c>
      <c r="G22" s="4">
        <f>SUM(G13:G21)</f>
        <v>317088.49</v>
      </c>
      <c r="H22" s="4">
        <f>SUM(H13:H21)</f>
        <v>313880.91000000003</v>
      </c>
      <c r="I22" s="7">
        <f>SUM(I13:I21)</f>
        <v>343167.89717999997</v>
      </c>
      <c r="J22" s="7">
        <f>SUM(J13:J21)</f>
        <v>-219347.13717999996</v>
      </c>
      <c r="K22" s="7">
        <f>SUM(K13:K21)</f>
        <v>27026.81000000002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свод'!E90</f>
        <v>5339.12</v>
      </c>
      <c r="F23" s="4">
        <f>'[1]Лицевые счета домов свод'!F90</f>
        <v>-5312.73</v>
      </c>
      <c r="G23" s="4">
        <f>'[1]Лицевые счета домов свод'!G90</f>
        <v>75497.39999999998</v>
      </c>
      <c r="H23" s="4">
        <f>'[1]Лицевые счета домов свод'!H90</f>
        <v>74368.62</v>
      </c>
      <c r="I23" s="4">
        <f>'[1]Лицевые счета домов свод'!I90</f>
        <v>75497.39999999998</v>
      </c>
      <c r="J23" s="4">
        <f>'[1]Лицевые счета домов свод'!J90</f>
        <v>-6441.50999999998</v>
      </c>
      <c r="K23" s="4">
        <f>'[1]Лицевые счета домов свод'!K90</f>
        <v>6467.89999999998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свод'!E91</f>
        <v>1089</v>
      </c>
      <c r="F24" s="4">
        <f>'[1]Лицевые счета домов свод'!F91</f>
        <v>-1089</v>
      </c>
      <c r="G24" s="4">
        <f>'[1]Лицевые счета домов свод'!G91</f>
        <v>3960</v>
      </c>
      <c r="H24" s="4">
        <f>'[1]Лицевые счета домов свод'!H91</f>
        <v>3548.76</v>
      </c>
      <c r="I24" s="4">
        <f>'[1]Лицевые счета домов свод'!I91</f>
        <v>3960</v>
      </c>
      <c r="J24" s="4">
        <f>'[1]Лицевые счета домов свод'!J91</f>
        <v>-1500.2399999999998</v>
      </c>
      <c r="K24" s="4">
        <f>'[1]Лицевые счета домов свод'!K91</f>
        <v>1500.2399999999998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свод'!E92</f>
        <v>0</v>
      </c>
      <c r="F25" s="4">
        <f>'[1]Лицевые счета домов свод'!F92</f>
        <v>0</v>
      </c>
      <c r="G25" s="4">
        <f>'[1]Лицевые счета домов свод'!G92</f>
        <v>5632.169999999998</v>
      </c>
      <c r="H25" s="4">
        <f>'[1]Лицевые счета домов свод'!H92</f>
        <v>5302.240000000002</v>
      </c>
      <c r="I25" s="4">
        <f>'[1]Лицевые счета домов свод'!I92</f>
        <v>5632.169999999998</v>
      </c>
      <c r="J25" s="4">
        <f>'[1]Лицевые счета домов свод'!J92</f>
        <v>-329.92999999999665</v>
      </c>
      <c r="K25" s="4">
        <f>'[1]Лицевые счета домов свод'!K92</f>
        <v>329.92999999999665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свод'!E93</f>
        <v>0</v>
      </c>
      <c r="F26" s="4">
        <f>'[1]Лицевые счета домов свод'!F93</f>
        <v>0</v>
      </c>
      <c r="G26" s="4">
        <f>'[1]Лицевые счета домов свод'!G93</f>
        <v>48703.29000000001</v>
      </c>
      <c r="H26" s="4">
        <f>'[1]Лицевые счета домов свод'!H93</f>
        <v>45745.31999999999</v>
      </c>
      <c r="I26" s="4">
        <f>'[1]Лицевые счета домов свод'!I93</f>
        <v>48703.29000000001</v>
      </c>
      <c r="J26" s="4">
        <f>'[1]Лицевые счета домов свод'!J93</f>
        <v>-2957.9700000000157</v>
      </c>
      <c r="K26" s="4">
        <f>'[1]Лицевые счета домов свод'!K93</f>
        <v>2957.9700000000157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свод'!E94</f>
        <v>-271.57</v>
      </c>
      <c r="F27" s="4">
        <f>'[1]Лицевые счета домов свод'!F94</f>
        <v>271.57</v>
      </c>
      <c r="G27" s="4">
        <f>'[1]Лицевые счета домов свод'!G94</f>
        <v>8556.719999999998</v>
      </c>
      <c r="H27" s="4">
        <f>'[1]Лицевые счета домов свод'!H94</f>
        <v>8338.710000000001</v>
      </c>
      <c r="I27" s="4">
        <f>'[1]Лицевые счета домов свод'!I94</f>
        <v>8556.719999999998</v>
      </c>
      <c r="J27" s="4">
        <f>'[1]Лицевые счета домов свод'!J94</f>
        <v>53.56000000000313</v>
      </c>
      <c r="K27" s="4">
        <f>'[1]Лицевые счета домов свод'!K94</f>
        <v>-53.56000000000313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свод'!E95</f>
        <v>6767.57</v>
      </c>
      <c r="F28" s="4">
        <f>'[1]Лицевые счета домов свод'!F95</f>
        <v>-6767.57</v>
      </c>
      <c r="G28" s="4">
        <f>'[1]Лицевые счета домов свод'!G95</f>
        <v>94623.60000000002</v>
      </c>
      <c r="H28" s="4">
        <f>'[1]Лицевые счета домов свод'!H95</f>
        <v>93355.65000000002</v>
      </c>
      <c r="I28" s="4">
        <f>'[1]Лицевые счета домов свод'!I95</f>
        <v>94623.60000000002</v>
      </c>
      <c r="J28" s="4">
        <f>'[1]Лицевые счета домов свод'!J95</f>
        <v>-8035.520000000004</v>
      </c>
      <c r="K28" s="4">
        <f>'[1]Лицевые счета домов свод'!K95</f>
        <v>8035.5199999999895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свод'!E96</f>
        <v>7746.06</v>
      </c>
      <c r="F29" s="4">
        <f>'[1]Лицевые счета домов свод'!F96</f>
        <v>-7746.06</v>
      </c>
      <c r="G29" s="4">
        <f>'[1]Лицевые счета домов свод'!G96</f>
        <v>100663.20000000003</v>
      </c>
      <c r="H29" s="4">
        <f>'[1]Лицевые счета домов свод'!H96</f>
        <v>99348.26999999999</v>
      </c>
      <c r="I29" s="4">
        <f>'[1]Лицевые счета домов свод'!I96</f>
        <v>100663.20000000003</v>
      </c>
      <c r="J29" s="4">
        <f>'[1]Лицевые счета домов свод'!J96</f>
        <v>-9060.990000000034</v>
      </c>
      <c r="K29" s="4">
        <f>'[1]Лицевые счета домов свод'!K96</f>
        <v>9060.990000000034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свод'!E97</f>
        <v>8338.86</v>
      </c>
      <c r="F30" s="4">
        <f>'[1]Лицевые счета домов свод'!F97</f>
        <v>-8338.86</v>
      </c>
      <c r="G30" s="4">
        <f>'[1]Лицевые счета домов свод'!G97</f>
        <v>114252.99</v>
      </c>
      <c r="H30" s="4">
        <f>'[1]Лицевые счета домов свод'!H97</f>
        <v>112833.03</v>
      </c>
      <c r="I30" s="4">
        <f>'[1]Лицевые счета домов свод'!I97</f>
        <v>114252.99</v>
      </c>
      <c r="J30" s="4">
        <f>'[1]Лицевые счета домов свод'!J97</f>
        <v>-9758.820000000007</v>
      </c>
      <c r="K30" s="4">
        <f>'[1]Лицевые счета домов свод'!K97</f>
        <v>9758.820000000007</v>
      </c>
      <c r="L30" s="3"/>
    </row>
    <row r="31" spans="1:12" s="2" customFormat="1" ht="12.75" hidden="1">
      <c r="A31" s="3"/>
      <c r="B31" s="3"/>
      <c r="C31" s="3"/>
      <c r="D31" s="3" t="s">
        <v>41</v>
      </c>
      <c r="E31" s="4">
        <f>'[1]Лицевые счета домов свод'!E98</f>
        <v>1246.92</v>
      </c>
      <c r="F31" s="4">
        <f>'[1]Лицевые счета домов свод'!F98</f>
        <v>-1246.92</v>
      </c>
      <c r="G31" s="4">
        <f>'[1]Лицевые счета домов свод'!G98</f>
        <v>36967.32</v>
      </c>
      <c r="H31" s="4">
        <f>'[1]Лицевые счета домов свод'!H98</f>
        <v>36918.72</v>
      </c>
      <c r="I31" s="4">
        <f>'[1]Лицевые счета домов свод'!I98</f>
        <v>36967.32</v>
      </c>
      <c r="J31" s="4">
        <f>'[1]Лицевые счета домов свод'!J98</f>
        <v>-1295.5199999999968</v>
      </c>
      <c r="K31" s="4">
        <f>'[1]Лицевые счета домов свод'!K98</f>
        <v>1295.5199999999968</v>
      </c>
      <c r="L31" s="3"/>
    </row>
    <row r="32" spans="1:12" s="2" customFormat="1" ht="12.75">
      <c r="A32" s="3">
        <v>3</v>
      </c>
      <c r="B32" s="5" t="s">
        <v>14</v>
      </c>
      <c r="C32" s="5">
        <v>66</v>
      </c>
      <c r="D32" s="3"/>
      <c r="E32" s="4">
        <f>SUM(E23:E31)+E12+E22</f>
        <v>74685.33</v>
      </c>
      <c r="F32" s="4">
        <f>SUM(F23:F31)+F12+F22</f>
        <v>-90096.57000000004</v>
      </c>
      <c r="G32" s="4">
        <f>SUM(G23:G31)+G12+G22</f>
        <v>1076729.38</v>
      </c>
      <c r="H32" s="4">
        <f>SUM(H23:H31)+H12+H22</f>
        <v>1061607.27</v>
      </c>
      <c r="I32" s="7">
        <f>SUM(I23:I31)+I12+I22</f>
        <v>914779.55718</v>
      </c>
      <c r="J32" s="7">
        <f>SUM(J23:J31)+J12+J22</f>
        <v>56731.14281999995</v>
      </c>
      <c r="K32" s="7">
        <f>SUM(K23:K31)+K12+K22</f>
        <v>89807.44000000009</v>
      </c>
      <c r="L32" s="5" t="s">
        <v>15</v>
      </c>
    </row>
    <row r="33" s="2" customFormat="1" ht="12.75"/>
    <row r="34" s="2" customFormat="1" ht="12.75"/>
    <row r="35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="80" zoomScaleNormal="80" workbookViewId="0" topLeftCell="A1">
      <selection activeCell="D82" sqref="D82"/>
    </sheetView>
  </sheetViews>
  <sheetFormatPr defaultColWidth="12.57421875" defaultRowHeight="12.75"/>
  <cols>
    <col min="1" max="1" width="9.00390625" style="0" customWidth="1"/>
    <col min="2" max="2" width="51.57421875" style="9" customWidth="1"/>
    <col min="3" max="3" width="23.28125" style="0" customWidth="1"/>
    <col min="4" max="4" width="52.28125" style="9" customWidth="1"/>
    <col min="5" max="5" width="17.421875" style="0" customWidth="1"/>
    <col min="6" max="16384" width="11.57421875" style="0" customWidth="1"/>
  </cols>
  <sheetData>
    <row r="1" spans="1:5" s="2" customFormat="1" ht="12.75">
      <c r="A1" s="10" t="s">
        <v>42</v>
      </c>
      <c r="B1" s="10"/>
      <c r="C1" s="10"/>
      <c r="D1" s="10"/>
      <c r="E1" s="10"/>
    </row>
    <row r="2" spans="1:5" s="2" customFormat="1" ht="12.75">
      <c r="A2" s="11" t="s">
        <v>1</v>
      </c>
      <c r="B2" s="11" t="s">
        <v>43</v>
      </c>
      <c r="C2" s="10" t="s">
        <v>2</v>
      </c>
      <c r="D2" s="11" t="s">
        <v>44</v>
      </c>
      <c r="E2" s="10" t="s">
        <v>45</v>
      </c>
    </row>
    <row r="3" spans="1:5" s="2" customFormat="1" ht="12.75">
      <c r="A3" s="5">
        <v>1</v>
      </c>
      <c r="B3" s="6" t="s">
        <v>46</v>
      </c>
      <c r="C3" s="5" t="s">
        <v>47</v>
      </c>
      <c r="D3" s="6" t="s">
        <v>48</v>
      </c>
      <c r="E3" s="5">
        <v>47011.22</v>
      </c>
    </row>
    <row r="4" spans="1:5" s="2" customFormat="1" ht="12.75" hidden="1">
      <c r="A4" s="5">
        <v>2</v>
      </c>
      <c r="B4" s="11"/>
      <c r="C4" s="10"/>
      <c r="D4" s="11"/>
      <c r="E4" s="10"/>
    </row>
    <row r="5" spans="1:5" s="2" customFormat="1" ht="12.75" hidden="1">
      <c r="A5" s="5">
        <v>3</v>
      </c>
      <c r="B5" s="6"/>
      <c r="C5" s="5"/>
      <c r="D5" s="6"/>
      <c r="E5" s="5"/>
    </row>
    <row r="6" spans="1:5" s="2" customFormat="1" ht="12.75" hidden="1">
      <c r="A6" s="5"/>
      <c r="B6" s="6" t="s">
        <v>49</v>
      </c>
      <c r="C6" s="5"/>
      <c r="D6" s="6"/>
      <c r="E6" s="5">
        <f>E4+E3+E5</f>
        <v>47011.22</v>
      </c>
    </row>
    <row r="7" spans="1:5" s="2" customFormat="1" ht="12.75" hidden="1">
      <c r="A7" s="3"/>
      <c r="B7" s="8"/>
      <c r="C7" s="3"/>
      <c r="D7" s="8"/>
      <c r="E7" s="3"/>
    </row>
    <row r="8" spans="1:5" s="13" customFormat="1" ht="12.75">
      <c r="A8" s="12" t="s">
        <v>50</v>
      </c>
      <c r="B8" s="12"/>
      <c r="C8" s="12"/>
      <c r="D8" s="12"/>
      <c r="E8" s="12"/>
    </row>
    <row r="9" spans="1:5" s="2" customFormat="1" ht="12.75">
      <c r="A9" s="11" t="s">
        <v>1</v>
      </c>
      <c r="B9" s="11" t="s">
        <v>43</v>
      </c>
      <c r="C9" s="10" t="s">
        <v>2</v>
      </c>
      <c r="D9" s="11" t="s">
        <v>44</v>
      </c>
      <c r="E9" s="10" t="s">
        <v>45</v>
      </c>
    </row>
    <row r="10" spans="1:5" s="2" customFormat="1" ht="12.75">
      <c r="A10" s="5">
        <v>1</v>
      </c>
      <c r="B10" s="11" t="s">
        <v>51</v>
      </c>
      <c r="C10" s="10" t="s">
        <v>47</v>
      </c>
      <c r="D10" s="11" t="s">
        <v>52</v>
      </c>
      <c r="E10" s="10">
        <v>3431.82</v>
      </c>
    </row>
    <row r="11" spans="1:5" s="2" customFormat="1" ht="12.75">
      <c r="A11" s="5">
        <v>2</v>
      </c>
      <c r="B11" s="11" t="s">
        <v>53</v>
      </c>
      <c r="C11" s="10" t="s">
        <v>47</v>
      </c>
      <c r="D11" s="11" t="s">
        <v>54</v>
      </c>
      <c r="E11" s="10">
        <v>14644.44</v>
      </c>
    </row>
    <row r="12" spans="1:5" s="2" customFormat="1" ht="12.75" hidden="1">
      <c r="A12" s="5">
        <v>3</v>
      </c>
      <c r="B12" s="11"/>
      <c r="C12" s="10"/>
      <c r="D12" s="11"/>
      <c r="E12" s="10"/>
    </row>
    <row r="13" spans="1:5" s="2" customFormat="1" ht="12.75" hidden="1">
      <c r="A13" s="5"/>
      <c r="B13" s="6" t="s">
        <v>49</v>
      </c>
      <c r="C13" s="5"/>
      <c r="D13" s="6"/>
      <c r="E13" s="5">
        <f>E10++E11+E12</f>
        <v>18076.260000000002</v>
      </c>
    </row>
    <row r="14" spans="1:5" s="2" customFormat="1" ht="12.75" hidden="1">
      <c r="A14" s="3"/>
      <c r="B14" s="8"/>
      <c r="C14" s="3"/>
      <c r="D14" s="8"/>
      <c r="E14" s="3"/>
    </row>
    <row r="15" spans="1:5" s="13" customFormat="1" ht="12.75">
      <c r="A15" s="12" t="s">
        <v>55</v>
      </c>
      <c r="B15" s="12"/>
      <c r="C15" s="12"/>
      <c r="D15" s="12"/>
      <c r="E15" s="12"/>
    </row>
    <row r="16" spans="1:5" s="2" customFormat="1" ht="12.75">
      <c r="A16" s="11" t="s">
        <v>1</v>
      </c>
      <c r="B16" s="11" t="s">
        <v>43</v>
      </c>
      <c r="C16" s="10" t="s">
        <v>2</v>
      </c>
      <c r="D16" s="11" t="s">
        <v>44</v>
      </c>
      <c r="E16" s="10" t="s">
        <v>45</v>
      </c>
    </row>
    <row r="17" spans="1:5" s="2" customFormat="1" ht="12.75">
      <c r="A17" s="5">
        <v>1</v>
      </c>
      <c r="B17" s="6" t="s">
        <v>56</v>
      </c>
      <c r="C17" s="5" t="s">
        <v>47</v>
      </c>
      <c r="D17" s="6" t="s">
        <v>57</v>
      </c>
      <c r="E17" s="5">
        <v>14915.44</v>
      </c>
    </row>
    <row r="18" spans="1:5" s="2" customFormat="1" ht="12.75" hidden="1">
      <c r="A18" s="5">
        <v>2</v>
      </c>
      <c r="B18" s="11"/>
      <c r="C18" s="10"/>
      <c r="D18" s="11"/>
      <c r="E18" s="10"/>
    </row>
    <row r="19" spans="1:5" s="2" customFormat="1" ht="12.75" hidden="1">
      <c r="A19" s="5">
        <v>3</v>
      </c>
      <c r="B19" s="11"/>
      <c r="C19" s="10"/>
      <c r="D19" s="11"/>
      <c r="E19" s="10"/>
    </row>
    <row r="20" spans="1:5" s="2" customFormat="1" ht="12.75" hidden="1">
      <c r="A20" s="5"/>
      <c r="B20" s="6" t="s">
        <v>49</v>
      </c>
      <c r="C20" s="5"/>
      <c r="D20" s="6"/>
      <c r="E20" s="5">
        <f>E18+E19+E17</f>
        <v>14915.44</v>
      </c>
    </row>
    <row r="21" spans="1:5" s="2" customFormat="1" ht="12.75" hidden="1">
      <c r="A21" s="3"/>
      <c r="B21" s="8"/>
      <c r="C21" s="3"/>
      <c r="D21" s="8"/>
      <c r="E21" s="3"/>
    </row>
    <row r="22" spans="1:5" s="13" customFormat="1" ht="12.75">
      <c r="A22" s="12" t="s">
        <v>58</v>
      </c>
      <c r="B22" s="12"/>
      <c r="C22" s="12"/>
      <c r="D22" s="12"/>
      <c r="E22" s="12"/>
    </row>
    <row r="23" spans="1:5" s="2" customFormat="1" ht="12.75">
      <c r="A23" s="11" t="s">
        <v>1</v>
      </c>
      <c r="B23" s="11" t="s">
        <v>43</v>
      </c>
      <c r="C23" s="10" t="s">
        <v>2</v>
      </c>
      <c r="D23" s="11" t="s">
        <v>44</v>
      </c>
      <c r="E23" s="10" t="s">
        <v>45</v>
      </c>
    </row>
    <row r="24" spans="1:5" s="2" customFormat="1" ht="12.75">
      <c r="A24" s="5">
        <v>1</v>
      </c>
      <c r="B24" s="11" t="s">
        <v>59</v>
      </c>
      <c r="C24" s="10" t="s">
        <v>47</v>
      </c>
      <c r="D24" s="11" t="s">
        <v>60</v>
      </c>
      <c r="E24" s="11">
        <v>2752.05</v>
      </c>
    </row>
    <row r="25" spans="1:5" s="2" customFormat="1" ht="12.75" hidden="1">
      <c r="A25" s="5">
        <v>2</v>
      </c>
      <c r="B25" s="11"/>
      <c r="C25" s="10"/>
      <c r="D25" s="11"/>
      <c r="E25" s="11"/>
    </row>
    <row r="26" spans="1:5" s="2" customFormat="1" ht="12.75" hidden="1">
      <c r="A26" s="5">
        <v>3</v>
      </c>
      <c r="B26" s="11"/>
      <c r="C26" s="10"/>
      <c r="D26" s="11"/>
      <c r="E26" s="11"/>
    </row>
    <row r="27" spans="1:5" s="2" customFormat="1" ht="12.75" hidden="1">
      <c r="A27" s="5"/>
      <c r="B27" s="6" t="s">
        <v>49</v>
      </c>
      <c r="C27" s="5"/>
      <c r="D27" s="6"/>
      <c r="E27" s="5">
        <f>E24+E25</f>
        <v>2752.05</v>
      </c>
    </row>
    <row r="28" spans="1:5" s="2" customFormat="1" ht="12.75" hidden="1">
      <c r="A28" s="3"/>
      <c r="B28" s="8"/>
      <c r="C28" s="3"/>
      <c r="D28" s="8"/>
      <c r="E28" s="3"/>
    </row>
    <row r="29" spans="1:5" s="2" customFormat="1" ht="12.75" hidden="1">
      <c r="A29" s="10"/>
      <c r="B29" s="10"/>
      <c r="C29" s="10"/>
      <c r="D29" s="10"/>
      <c r="E29" s="10"/>
    </row>
    <row r="30" spans="1:5" s="2" customFormat="1" ht="12.75" hidden="1">
      <c r="A30" s="11" t="s">
        <v>1</v>
      </c>
      <c r="B30" s="11" t="s">
        <v>43</v>
      </c>
      <c r="C30" s="10" t="s">
        <v>2</v>
      </c>
      <c r="D30" s="11" t="s">
        <v>44</v>
      </c>
      <c r="E30" s="10" t="s">
        <v>45</v>
      </c>
    </row>
    <row r="31" spans="1:5" s="2" customFormat="1" ht="12.75" hidden="1">
      <c r="A31" s="5">
        <v>1</v>
      </c>
      <c r="B31" s="6"/>
      <c r="C31" s="5"/>
      <c r="D31" s="6"/>
      <c r="E31" s="5"/>
    </row>
    <row r="32" spans="1:5" s="2" customFormat="1" ht="12.75" hidden="1">
      <c r="A32" s="5">
        <v>2</v>
      </c>
      <c r="B32" s="11"/>
      <c r="C32" s="10"/>
      <c r="D32" s="11"/>
      <c r="E32" s="11"/>
    </row>
    <row r="33" spans="1:5" s="2" customFormat="1" ht="12.75" hidden="1">
      <c r="A33" s="5">
        <v>3</v>
      </c>
      <c r="B33" s="6"/>
      <c r="C33" s="5"/>
      <c r="D33" s="6"/>
      <c r="E33" s="5"/>
    </row>
    <row r="34" spans="1:5" s="2" customFormat="1" ht="12.75" hidden="1">
      <c r="A34" s="5"/>
      <c r="B34" s="6" t="s">
        <v>49</v>
      </c>
      <c r="C34" s="5"/>
      <c r="D34" s="6"/>
      <c r="E34" s="5">
        <f>E32+E31+E33</f>
        <v>0</v>
      </c>
    </row>
    <row r="35" spans="1:5" s="2" customFormat="1" ht="12.75" hidden="1">
      <c r="A35" s="5"/>
      <c r="B35" s="6"/>
      <c r="C35" s="5"/>
      <c r="D35" s="6"/>
      <c r="E35" s="5"/>
    </row>
    <row r="36" spans="1:5" s="2" customFormat="1" ht="12.75" hidden="1">
      <c r="A36" s="10"/>
      <c r="B36" s="10"/>
      <c r="C36" s="10"/>
      <c r="D36" s="10"/>
      <c r="E36" s="10"/>
    </row>
    <row r="37" spans="1:5" s="2" customFormat="1" ht="12.75" hidden="1">
      <c r="A37" s="11" t="s">
        <v>1</v>
      </c>
      <c r="B37" s="11" t="s">
        <v>43</v>
      </c>
      <c r="C37" s="10" t="s">
        <v>2</v>
      </c>
      <c r="D37" s="11" t="s">
        <v>44</v>
      </c>
      <c r="E37" s="10" t="s">
        <v>45</v>
      </c>
    </row>
    <row r="38" spans="1:5" s="2" customFormat="1" ht="16.5" customHeight="1" hidden="1">
      <c r="A38" s="5">
        <v>1</v>
      </c>
      <c r="B38" s="6"/>
      <c r="C38" s="10"/>
      <c r="D38" s="6"/>
      <c r="E38" s="5"/>
    </row>
    <row r="39" spans="1:5" s="2" customFormat="1" ht="16.5" customHeight="1" hidden="1">
      <c r="A39" s="5">
        <v>2</v>
      </c>
      <c r="B39" s="6"/>
      <c r="C39" s="10"/>
      <c r="D39" s="6"/>
      <c r="E39" s="5"/>
    </row>
    <row r="40" spans="1:5" s="2" customFormat="1" ht="12.75" hidden="1">
      <c r="A40" s="5"/>
      <c r="B40" s="6" t="s">
        <v>49</v>
      </c>
      <c r="C40" s="5"/>
      <c r="D40" s="6"/>
      <c r="E40" s="5">
        <f>E38+E39</f>
        <v>0</v>
      </c>
    </row>
    <row r="41" spans="1:5" s="2" customFormat="1" ht="12.75" hidden="1">
      <c r="A41" s="5"/>
      <c r="B41" s="6"/>
      <c r="C41" s="5"/>
      <c r="D41" s="6"/>
      <c r="E41" s="5"/>
    </row>
    <row r="42" spans="1:5" s="2" customFormat="1" ht="12.75" hidden="1">
      <c r="A42" s="10"/>
      <c r="B42" s="10"/>
      <c r="C42" s="10"/>
      <c r="D42" s="10"/>
      <c r="E42" s="10"/>
    </row>
    <row r="43" spans="1:5" s="2" customFormat="1" ht="12.75" hidden="1">
      <c r="A43" s="11" t="s">
        <v>1</v>
      </c>
      <c r="B43" s="11" t="s">
        <v>43</v>
      </c>
      <c r="C43" s="10" t="s">
        <v>2</v>
      </c>
      <c r="D43" s="11" t="s">
        <v>44</v>
      </c>
      <c r="E43" s="10" t="s">
        <v>45</v>
      </c>
    </row>
    <row r="44" spans="1:5" s="2" customFormat="1" ht="12.75" hidden="1">
      <c r="A44" s="5">
        <v>1</v>
      </c>
      <c r="B44" s="6"/>
      <c r="C44" s="10"/>
      <c r="D44" s="6"/>
      <c r="E44" s="5"/>
    </row>
    <row r="45" spans="1:5" s="2" customFormat="1" ht="12.75" hidden="1">
      <c r="A45" s="5">
        <v>4</v>
      </c>
      <c r="B45" s="6"/>
      <c r="C45" s="10"/>
      <c r="D45" s="6"/>
      <c r="E45" s="5"/>
    </row>
    <row r="46" spans="1:5" s="2" customFormat="1" ht="12.75" hidden="1">
      <c r="A46" s="5"/>
      <c r="B46" s="6" t="s">
        <v>49</v>
      </c>
      <c r="C46" s="5"/>
      <c r="D46" s="6"/>
      <c r="E46" s="5">
        <f>E44</f>
        <v>0</v>
      </c>
    </row>
    <row r="47" spans="1:5" s="2" customFormat="1" ht="12.75" hidden="1">
      <c r="A47" s="5"/>
      <c r="B47" s="6"/>
      <c r="C47" s="5"/>
      <c r="D47" s="6"/>
      <c r="E47" s="5"/>
    </row>
    <row r="48" spans="1:5" s="2" customFormat="1" ht="12.75" hidden="1">
      <c r="A48" s="10"/>
      <c r="B48" s="10"/>
      <c r="C48" s="10"/>
      <c r="D48" s="10"/>
      <c r="E48" s="10"/>
    </row>
    <row r="49" spans="1:5" s="2" customFormat="1" ht="12.75" hidden="1">
      <c r="A49" s="11" t="s">
        <v>1</v>
      </c>
      <c r="B49" s="11" t="s">
        <v>43</v>
      </c>
      <c r="C49" s="10" t="s">
        <v>2</v>
      </c>
      <c r="D49" s="11" t="s">
        <v>44</v>
      </c>
      <c r="E49" s="10" t="s">
        <v>45</v>
      </c>
    </row>
    <row r="50" spans="1:5" s="2" customFormat="1" ht="34.5" customHeight="1" hidden="1">
      <c r="A50" s="5">
        <v>1</v>
      </c>
      <c r="B50" s="14"/>
      <c r="C50" s="10"/>
      <c r="D50" s="6"/>
      <c r="E50" s="5"/>
    </row>
    <row r="51" spans="1:5" s="2" customFormat="1" ht="12.75" hidden="1">
      <c r="A51" s="5">
        <v>2</v>
      </c>
      <c r="B51" s="11"/>
      <c r="C51" s="10"/>
      <c r="D51" s="11"/>
      <c r="E51" s="11"/>
    </row>
    <row r="52" spans="1:5" s="2" customFormat="1" ht="12.75" hidden="1">
      <c r="A52" s="5"/>
      <c r="B52" s="6" t="s">
        <v>49</v>
      </c>
      <c r="C52" s="5"/>
      <c r="D52" s="6"/>
      <c r="E52" s="5">
        <f>E50+E51</f>
        <v>0</v>
      </c>
    </row>
    <row r="53" spans="1:5" s="2" customFormat="1" ht="12.75" hidden="1">
      <c r="A53" s="5"/>
      <c r="B53" s="6"/>
      <c r="C53" s="5"/>
      <c r="D53" s="6"/>
      <c r="E53" s="5"/>
    </row>
    <row r="54" spans="1:5" s="2" customFormat="1" ht="12.75" hidden="1">
      <c r="A54" s="10"/>
      <c r="B54" s="10"/>
      <c r="C54" s="10"/>
      <c r="D54" s="10"/>
      <c r="E54" s="10"/>
    </row>
    <row r="55" spans="1:5" s="2" customFormat="1" ht="12.75" hidden="1">
      <c r="A55" s="11" t="s">
        <v>1</v>
      </c>
      <c r="B55" s="11" t="s">
        <v>43</v>
      </c>
      <c r="C55" s="10" t="s">
        <v>2</v>
      </c>
      <c r="D55" s="11" t="s">
        <v>44</v>
      </c>
      <c r="E55" s="10" t="s">
        <v>45</v>
      </c>
    </row>
    <row r="56" spans="1:5" s="2" customFormat="1" ht="12.75" hidden="1">
      <c r="A56" s="5">
        <v>1</v>
      </c>
      <c r="B56" s="6"/>
      <c r="C56" s="10"/>
      <c r="D56" s="6"/>
      <c r="E56" s="5"/>
    </row>
    <row r="57" spans="1:5" s="2" customFormat="1" ht="12.75" hidden="1">
      <c r="A57" s="5">
        <v>2</v>
      </c>
      <c r="B57" s="11"/>
      <c r="C57" s="11"/>
      <c r="D57" s="11"/>
      <c r="E57" s="11"/>
    </row>
    <row r="58" spans="1:5" s="2" customFormat="1" ht="12.75" hidden="1">
      <c r="A58" s="5">
        <v>3</v>
      </c>
      <c r="B58" s="6"/>
      <c r="C58" s="5"/>
      <c r="D58" s="6"/>
      <c r="E58" s="5"/>
    </row>
    <row r="59" spans="1:5" s="2" customFormat="1" ht="12.75" hidden="1">
      <c r="A59" s="5"/>
      <c r="B59" s="6" t="s">
        <v>49</v>
      </c>
      <c r="C59" s="5"/>
      <c r="D59" s="6"/>
      <c r="E59" s="5">
        <f>E56+E57+E58</f>
        <v>0</v>
      </c>
    </row>
    <row r="60" spans="1:5" s="2" customFormat="1" ht="12.75" hidden="1">
      <c r="A60" s="5"/>
      <c r="B60" s="6"/>
      <c r="C60" s="5"/>
      <c r="D60" s="6"/>
      <c r="E60" s="5"/>
    </row>
    <row r="61" spans="1:5" s="2" customFormat="1" ht="12.75" hidden="1">
      <c r="A61" s="10"/>
      <c r="B61" s="10"/>
      <c r="C61" s="10"/>
      <c r="D61" s="10"/>
      <c r="E61" s="10"/>
    </row>
    <row r="62" spans="1:5" s="2" customFormat="1" ht="12.75" hidden="1">
      <c r="A62" s="11" t="s">
        <v>1</v>
      </c>
      <c r="B62" s="11" t="s">
        <v>43</v>
      </c>
      <c r="C62" s="10" t="s">
        <v>2</v>
      </c>
      <c r="D62" s="11" t="s">
        <v>44</v>
      </c>
      <c r="E62" s="10" t="s">
        <v>45</v>
      </c>
    </row>
    <row r="63" spans="1:5" s="2" customFormat="1" ht="12.75" hidden="1">
      <c r="A63" s="5">
        <v>1</v>
      </c>
      <c r="B63" s="6"/>
      <c r="C63" s="5"/>
      <c r="D63" s="6"/>
      <c r="E63" s="5"/>
    </row>
    <row r="64" spans="1:5" s="2" customFormat="1" ht="12.75" hidden="1">
      <c r="A64" s="5">
        <v>2</v>
      </c>
      <c r="B64" s="11"/>
      <c r="C64" s="11"/>
      <c r="D64" s="11"/>
      <c r="E64" s="11"/>
    </row>
    <row r="65" spans="1:5" s="2" customFormat="1" ht="12.75" hidden="1">
      <c r="A65" s="5">
        <v>3</v>
      </c>
      <c r="B65" s="6"/>
      <c r="C65" s="5"/>
      <c r="D65" s="6"/>
      <c r="E65" s="5"/>
    </row>
    <row r="66" spans="1:5" s="2" customFormat="1" ht="12.75" hidden="1">
      <c r="A66" s="5"/>
      <c r="B66" s="6" t="s">
        <v>49</v>
      </c>
      <c r="C66" s="5"/>
      <c r="D66" s="6"/>
      <c r="E66" s="5">
        <f>E63+E64+E65</f>
        <v>0</v>
      </c>
    </row>
    <row r="67" spans="1:5" s="2" customFormat="1" ht="12.75" hidden="1">
      <c r="A67" s="15"/>
      <c r="B67" s="16" t="s">
        <v>61</v>
      </c>
      <c r="C67" s="15"/>
      <c r="D67" s="16"/>
      <c r="E67" s="15">
        <f>E6+E13+E20+E27+E34+E40+E46+E52+E59+E66</f>
        <v>82754.97</v>
      </c>
    </row>
    <row r="68" spans="2:4" s="2" customFormat="1" ht="12.75">
      <c r="B68" s="17"/>
      <c r="D68" s="17"/>
    </row>
    <row r="69" spans="2:4" s="2" customFormat="1" ht="12.75">
      <c r="B69" s="17"/>
      <c r="D69" s="17"/>
    </row>
  </sheetData>
  <sheetProtection selectLockedCells="1" selectUnlockedCells="1"/>
  <mergeCells count="10">
    <mergeCell ref="A1:E1"/>
    <mergeCell ref="A8:E8"/>
    <mergeCell ref="A15:E15"/>
    <mergeCell ref="A22:E22"/>
    <mergeCell ref="A29:E29"/>
    <mergeCell ref="A36:E36"/>
    <mergeCell ref="A42:E42"/>
    <mergeCell ref="A48:E48"/>
    <mergeCell ref="A54:E54"/>
    <mergeCell ref="A61:E61"/>
  </mergeCells>
  <printOptions/>
  <pageMargins left="0.2361111111111111" right="0.2361111111111111" top="0.5909722222222222" bottom="0.5909722222222222" header="0.31527777777777777" footer="0.31527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="80" zoomScaleNormal="80" workbookViewId="0" topLeftCell="A43">
      <selection activeCell="H52" sqref="H52"/>
    </sheetView>
  </sheetViews>
  <sheetFormatPr defaultColWidth="12.57421875" defaultRowHeight="12.75"/>
  <cols>
    <col min="1" max="1" width="9.00390625" style="0" customWidth="1"/>
    <col min="2" max="2" width="47.00390625" style="0" customWidth="1"/>
    <col min="3" max="3" width="23.28125" style="0" customWidth="1"/>
    <col min="4" max="4" width="43.57421875" style="0" customWidth="1"/>
    <col min="5" max="5" width="17.421875" style="0" customWidth="1"/>
    <col min="6" max="16384" width="11.57421875" style="0" customWidth="1"/>
  </cols>
  <sheetData>
    <row r="1" spans="1:5" s="2" customFormat="1" ht="12.75">
      <c r="A1" s="10" t="s">
        <v>62</v>
      </c>
      <c r="B1" s="10"/>
      <c r="C1" s="10"/>
      <c r="D1" s="10"/>
      <c r="E1" s="10"/>
    </row>
    <row r="2" spans="1:5" s="2" customFormat="1" ht="12.75">
      <c r="A2" s="11" t="s">
        <v>1</v>
      </c>
      <c r="B2" s="10" t="s">
        <v>43</v>
      </c>
      <c r="C2" s="10" t="s">
        <v>2</v>
      </c>
      <c r="D2" s="10" t="s">
        <v>44</v>
      </c>
      <c r="E2" s="10" t="s">
        <v>45</v>
      </c>
    </row>
    <row r="3" spans="1:5" s="2" customFormat="1" ht="12.75">
      <c r="A3" s="5">
        <v>1</v>
      </c>
      <c r="B3" s="5" t="s">
        <v>63</v>
      </c>
      <c r="C3" s="5" t="s">
        <v>64</v>
      </c>
      <c r="D3" s="5"/>
      <c r="E3" s="5">
        <v>1677</v>
      </c>
    </row>
    <row r="4" spans="1:5" s="2" customFormat="1" ht="32.25" customHeight="1">
      <c r="A4" s="5">
        <v>2</v>
      </c>
      <c r="B4" s="11" t="s">
        <v>65</v>
      </c>
      <c r="C4" s="10" t="s">
        <v>64</v>
      </c>
      <c r="D4" s="10"/>
      <c r="E4" s="10">
        <v>209.625</v>
      </c>
    </row>
    <row r="5" spans="1:5" s="2" customFormat="1" ht="12.75">
      <c r="A5" s="5">
        <v>3</v>
      </c>
      <c r="B5" s="11" t="s">
        <v>66</v>
      </c>
      <c r="C5" s="10" t="s">
        <v>64</v>
      </c>
      <c r="D5" s="5" t="s">
        <v>52</v>
      </c>
      <c r="E5" s="5">
        <v>13405.1</v>
      </c>
    </row>
    <row r="6" spans="1:5" s="2" customFormat="1" ht="12.75">
      <c r="A6" s="5">
        <v>4</v>
      </c>
      <c r="B6" s="6" t="s">
        <v>67</v>
      </c>
      <c r="C6" s="10" t="s">
        <v>64</v>
      </c>
      <c r="D6" s="5"/>
      <c r="E6" s="5">
        <v>2049.45</v>
      </c>
    </row>
    <row r="7" spans="1:5" s="2" customFormat="1" ht="12.75" hidden="1">
      <c r="A7" s="5">
        <v>5</v>
      </c>
      <c r="B7" s="6"/>
      <c r="C7" s="10"/>
      <c r="D7" s="5"/>
      <c r="E7" s="5"/>
    </row>
    <row r="8" spans="1:5" s="2" customFormat="1" ht="12.75" hidden="1">
      <c r="A8" s="5">
        <v>6</v>
      </c>
      <c r="B8" s="6"/>
      <c r="C8" s="10"/>
      <c r="D8" s="5"/>
      <c r="E8" s="5"/>
    </row>
    <row r="9" spans="1:5" s="2" customFormat="1" ht="12.75" hidden="1">
      <c r="A9" s="5">
        <v>7</v>
      </c>
      <c r="B9" s="6"/>
      <c r="C9" s="10"/>
      <c r="D9" s="5"/>
      <c r="E9" s="5"/>
    </row>
    <row r="10" spans="1:5" s="2" customFormat="1" ht="12.75" hidden="1">
      <c r="A10" s="5"/>
      <c r="B10" s="5" t="s">
        <v>49</v>
      </c>
      <c r="C10" s="5"/>
      <c r="D10" s="5"/>
      <c r="E10" s="5">
        <f>E4+E5+E3+E6+E7+E8+E9</f>
        <v>17341.175</v>
      </c>
    </row>
    <row r="11" spans="1:5" s="2" customFormat="1" ht="12.75" hidden="1">
      <c r="A11" s="3"/>
      <c r="B11" s="3"/>
      <c r="C11" s="3"/>
      <c r="D11" s="3"/>
      <c r="E11" s="3"/>
    </row>
    <row r="12" spans="1:5" s="2" customFormat="1" ht="12.75">
      <c r="A12" s="10" t="s">
        <v>68</v>
      </c>
      <c r="B12" s="10"/>
      <c r="C12" s="10"/>
      <c r="D12" s="10"/>
      <c r="E12" s="10"/>
    </row>
    <row r="13" spans="1:5" s="2" customFormat="1" ht="12.75">
      <c r="A13" s="11" t="s">
        <v>1</v>
      </c>
      <c r="B13" s="10" t="s">
        <v>43</v>
      </c>
      <c r="C13" s="10" t="s">
        <v>2</v>
      </c>
      <c r="D13" s="10" t="s">
        <v>44</v>
      </c>
      <c r="E13" s="10" t="s">
        <v>45</v>
      </c>
    </row>
    <row r="14" spans="1:5" s="2" customFormat="1" ht="12.75">
      <c r="A14" s="5">
        <v>1</v>
      </c>
      <c r="B14" s="5" t="s">
        <v>63</v>
      </c>
      <c r="C14" s="5" t="s">
        <v>64</v>
      </c>
      <c r="D14" s="5"/>
      <c r="E14" s="5">
        <v>1677</v>
      </c>
    </row>
    <row r="15" spans="1:5" s="2" customFormat="1" ht="28.5" customHeight="1">
      <c r="A15" s="5">
        <v>2</v>
      </c>
      <c r="B15" s="11" t="s">
        <v>65</v>
      </c>
      <c r="C15" s="10" t="s">
        <v>64</v>
      </c>
      <c r="D15" s="10"/>
      <c r="E15" s="10">
        <v>209.625</v>
      </c>
    </row>
    <row r="16" spans="1:5" s="2" customFormat="1" ht="12.75">
      <c r="A16" s="5">
        <v>3</v>
      </c>
      <c r="B16" s="18" t="s">
        <v>69</v>
      </c>
      <c r="C16" s="10" t="s">
        <v>64</v>
      </c>
      <c r="D16" s="10" t="s">
        <v>70</v>
      </c>
      <c r="E16" s="10">
        <v>6354.18</v>
      </c>
    </row>
    <row r="17" spans="1:5" s="2" customFormat="1" ht="12.75">
      <c r="A17" s="5">
        <v>4</v>
      </c>
      <c r="B17" s="19" t="s">
        <v>71</v>
      </c>
      <c r="C17" s="10" t="s">
        <v>64</v>
      </c>
      <c r="D17" s="5" t="s">
        <v>72</v>
      </c>
      <c r="E17" s="5">
        <v>1063.44</v>
      </c>
    </row>
    <row r="18" spans="1:5" s="2" customFormat="1" ht="12.75" hidden="1">
      <c r="A18" s="5"/>
      <c r="B18" s="5" t="s">
        <v>49</v>
      </c>
      <c r="C18" s="5"/>
      <c r="D18" s="5"/>
      <c r="E18" s="5">
        <f>E14+E15+E16+E17</f>
        <v>9304.245</v>
      </c>
    </row>
    <row r="19" spans="1:5" s="2" customFormat="1" ht="12.75" hidden="1">
      <c r="A19" s="3"/>
      <c r="B19" s="3"/>
      <c r="C19" s="3"/>
      <c r="D19" s="3"/>
      <c r="E19" s="3"/>
    </row>
    <row r="20" spans="1:5" s="13" customFormat="1" ht="12.75">
      <c r="A20" s="12" t="s">
        <v>50</v>
      </c>
      <c r="B20" s="12"/>
      <c r="C20" s="12"/>
      <c r="D20" s="12"/>
      <c r="E20" s="12"/>
    </row>
    <row r="21" spans="1:5" s="2" customFormat="1" ht="12.75">
      <c r="A21" s="11" t="s">
        <v>1</v>
      </c>
      <c r="B21" s="10" t="s">
        <v>43</v>
      </c>
      <c r="C21" s="10" t="s">
        <v>2</v>
      </c>
      <c r="D21" s="10" t="s">
        <v>44</v>
      </c>
      <c r="E21" s="10" t="s">
        <v>45</v>
      </c>
    </row>
    <row r="22" spans="1:5" s="2" customFormat="1" ht="62.25" customHeight="1">
      <c r="A22" s="5">
        <v>1</v>
      </c>
      <c r="B22" s="6" t="s">
        <v>73</v>
      </c>
      <c r="C22" s="5" t="s">
        <v>64</v>
      </c>
      <c r="D22" s="5" t="s">
        <v>74</v>
      </c>
      <c r="E22" s="5">
        <v>3680</v>
      </c>
    </row>
    <row r="23" spans="1:5" s="2" customFormat="1" ht="32.25" customHeight="1">
      <c r="A23" s="5">
        <v>2</v>
      </c>
      <c r="B23" s="5" t="s">
        <v>63</v>
      </c>
      <c r="C23" s="5" t="s">
        <v>64</v>
      </c>
      <c r="D23" s="5"/>
      <c r="E23" s="5">
        <v>1677</v>
      </c>
    </row>
    <row r="24" spans="1:5" s="2" customFormat="1" ht="28.5" customHeight="1">
      <c r="A24" s="5">
        <v>3</v>
      </c>
      <c r="B24" s="11" t="s">
        <v>65</v>
      </c>
      <c r="C24" s="10" t="s">
        <v>64</v>
      </c>
      <c r="D24" s="10"/>
      <c r="E24" s="10">
        <v>209.625</v>
      </c>
    </row>
    <row r="25" spans="1:5" s="2" customFormat="1" ht="28.5" customHeight="1">
      <c r="A25" s="5">
        <v>4</v>
      </c>
      <c r="B25" s="14" t="s">
        <v>75</v>
      </c>
      <c r="C25" s="5" t="s">
        <v>64</v>
      </c>
      <c r="D25" s="5"/>
      <c r="E25" s="5">
        <v>7166.23</v>
      </c>
    </row>
    <row r="26" spans="1:5" s="2" customFormat="1" ht="12.75">
      <c r="A26" s="5">
        <v>5</v>
      </c>
      <c r="B26" s="11" t="s">
        <v>76</v>
      </c>
      <c r="C26" s="5" t="s">
        <v>64</v>
      </c>
      <c r="D26" s="5" t="s">
        <v>77</v>
      </c>
      <c r="E26" s="5">
        <v>5027.55</v>
      </c>
    </row>
    <row r="27" spans="1:5" s="2" customFormat="1" ht="12.75">
      <c r="A27" s="5">
        <v>6</v>
      </c>
      <c r="B27" s="11" t="s">
        <v>78</v>
      </c>
      <c r="C27" s="5" t="s">
        <v>64</v>
      </c>
      <c r="D27" s="5" t="s">
        <v>79</v>
      </c>
      <c r="E27" s="5">
        <v>735.87</v>
      </c>
    </row>
    <row r="28" spans="1:5" s="2" customFormat="1" ht="12.75" hidden="1">
      <c r="A28" s="5"/>
      <c r="B28" s="5" t="s">
        <v>49</v>
      </c>
      <c r="C28" s="5"/>
      <c r="D28" s="5"/>
      <c r="E28" s="5">
        <f>E23+E22+E24+E25+E26+E27</f>
        <v>18496.274999999998</v>
      </c>
    </row>
    <row r="29" spans="1:5" s="2" customFormat="1" ht="12.75" hidden="1">
      <c r="A29" s="3"/>
      <c r="B29" s="3"/>
      <c r="C29" s="3"/>
      <c r="D29" s="3"/>
      <c r="E29" s="3"/>
    </row>
    <row r="30" spans="1:5" s="13" customFormat="1" ht="12.75">
      <c r="A30" s="12" t="s">
        <v>80</v>
      </c>
      <c r="B30" s="12"/>
      <c r="C30" s="12"/>
      <c r="D30" s="12"/>
      <c r="E30" s="12"/>
    </row>
    <row r="31" spans="1:5" s="2" customFormat="1" ht="12.75">
      <c r="A31" s="11" t="s">
        <v>1</v>
      </c>
      <c r="B31" s="10" t="s">
        <v>43</v>
      </c>
      <c r="C31" s="10" t="s">
        <v>2</v>
      </c>
      <c r="D31" s="10" t="s">
        <v>44</v>
      </c>
      <c r="E31" s="10" t="s">
        <v>45</v>
      </c>
    </row>
    <row r="32" spans="1:5" s="2" customFormat="1" ht="12.75">
      <c r="A32" s="10">
        <v>1</v>
      </c>
      <c r="B32" s="5" t="s">
        <v>63</v>
      </c>
      <c r="C32" s="5" t="s">
        <v>64</v>
      </c>
      <c r="D32" s="5"/>
      <c r="E32" s="5">
        <v>1677</v>
      </c>
    </row>
    <row r="33" spans="1:5" s="2" customFormat="1" ht="28.5" customHeight="1">
      <c r="A33" s="10">
        <v>2</v>
      </c>
      <c r="B33" s="11" t="s">
        <v>65</v>
      </c>
      <c r="C33" s="10" t="s">
        <v>64</v>
      </c>
      <c r="D33" s="10"/>
      <c r="E33" s="10">
        <v>209.625</v>
      </c>
    </row>
    <row r="34" spans="1:5" s="2" customFormat="1" ht="12.75">
      <c r="A34" s="10">
        <v>3</v>
      </c>
      <c r="B34" s="11" t="s">
        <v>81</v>
      </c>
      <c r="C34" s="10" t="s">
        <v>64</v>
      </c>
      <c r="D34" s="10" t="s">
        <v>82</v>
      </c>
      <c r="E34" s="10">
        <v>2924.53</v>
      </c>
    </row>
    <row r="35" spans="1:5" s="2" customFormat="1" ht="12.75">
      <c r="A35" s="10">
        <v>4</v>
      </c>
      <c r="B35" s="11" t="s">
        <v>83</v>
      </c>
      <c r="C35" s="10" t="s">
        <v>64</v>
      </c>
      <c r="D35" s="10" t="s">
        <v>84</v>
      </c>
      <c r="E35" s="10">
        <v>742.83</v>
      </c>
    </row>
    <row r="36" spans="1:5" s="2" customFormat="1" ht="12.75" hidden="1">
      <c r="A36" s="10">
        <v>5</v>
      </c>
      <c r="B36" s="11"/>
      <c r="C36" s="10"/>
      <c r="D36" s="11"/>
      <c r="E36" s="10"/>
    </row>
    <row r="37" spans="1:5" s="2" customFormat="1" ht="12.75" hidden="1">
      <c r="A37" s="10">
        <v>6</v>
      </c>
      <c r="B37" s="11"/>
      <c r="C37" s="10"/>
      <c r="D37" s="11"/>
      <c r="E37" s="10"/>
    </row>
    <row r="38" spans="1:5" s="2" customFormat="1" ht="12.75" hidden="1">
      <c r="A38" s="5"/>
      <c r="B38" s="5" t="s">
        <v>49</v>
      </c>
      <c r="C38" s="5"/>
      <c r="D38" s="5"/>
      <c r="E38" s="5">
        <f>E32+E33+E34+E35+E36+E37</f>
        <v>5553.985000000001</v>
      </c>
    </row>
    <row r="39" s="2" customFormat="1" ht="12.75" hidden="1"/>
    <row r="40" spans="1:5" s="13" customFormat="1" ht="12.75">
      <c r="A40" s="12" t="s">
        <v>55</v>
      </c>
      <c r="B40" s="12"/>
      <c r="C40" s="12"/>
      <c r="D40" s="12"/>
      <c r="E40" s="12"/>
    </row>
    <row r="41" spans="1:5" s="2" customFormat="1" ht="12.75">
      <c r="A41" s="11" t="s">
        <v>1</v>
      </c>
      <c r="B41" s="10" t="s">
        <v>43</v>
      </c>
      <c r="C41" s="10" t="s">
        <v>2</v>
      </c>
      <c r="D41" s="10" t="s">
        <v>44</v>
      </c>
      <c r="E41" s="10" t="s">
        <v>45</v>
      </c>
    </row>
    <row r="42" spans="1:5" s="2" customFormat="1" ht="12.75">
      <c r="A42" s="10">
        <v>1</v>
      </c>
      <c r="B42" s="11" t="s">
        <v>65</v>
      </c>
      <c r="C42" s="10" t="s">
        <v>64</v>
      </c>
      <c r="D42" s="10"/>
      <c r="E42" s="10">
        <v>209.625</v>
      </c>
    </row>
    <row r="43" spans="1:5" s="2" customFormat="1" ht="32.25" customHeight="1">
      <c r="A43" s="10">
        <v>2</v>
      </c>
      <c r="B43" s="5" t="s">
        <v>63</v>
      </c>
      <c r="C43" s="5" t="s">
        <v>64</v>
      </c>
      <c r="D43" s="5"/>
      <c r="E43" s="5">
        <v>1677</v>
      </c>
    </row>
    <row r="44" spans="1:5" s="2" customFormat="1" ht="31.5" customHeight="1">
      <c r="A44" s="10">
        <v>3</v>
      </c>
      <c r="B44" s="11" t="s">
        <v>85</v>
      </c>
      <c r="C44" s="10" t="s">
        <v>64</v>
      </c>
      <c r="D44" s="10"/>
      <c r="E44" s="10">
        <v>129.6</v>
      </c>
    </row>
    <row r="45" spans="1:5" s="2" customFormat="1" ht="31.5" customHeight="1">
      <c r="A45" s="10">
        <v>4</v>
      </c>
      <c r="B45" s="11" t="s">
        <v>86</v>
      </c>
      <c r="C45" s="10" t="s">
        <v>64</v>
      </c>
      <c r="D45" s="10"/>
      <c r="E45" s="10">
        <v>38635.69</v>
      </c>
    </row>
    <row r="46" spans="1:5" s="2" customFormat="1" ht="27.75" customHeight="1">
      <c r="A46" s="10">
        <v>5</v>
      </c>
      <c r="B46" s="11" t="s">
        <v>87</v>
      </c>
      <c r="C46" s="10" t="s">
        <v>64</v>
      </c>
      <c r="D46" s="18"/>
      <c r="E46" s="10">
        <v>1196.87</v>
      </c>
    </row>
    <row r="47" spans="1:5" s="2" customFormat="1" ht="27.75" customHeight="1">
      <c r="A47" s="10">
        <v>6</v>
      </c>
      <c r="B47" s="11" t="s">
        <v>88</v>
      </c>
      <c r="C47" s="10" t="s">
        <v>64</v>
      </c>
      <c r="D47" s="18"/>
      <c r="E47" s="10">
        <v>1486.31</v>
      </c>
    </row>
    <row r="48" spans="1:5" s="2" customFormat="1" ht="12.75" hidden="1">
      <c r="A48" s="5"/>
      <c r="B48" s="5" t="s">
        <v>49</v>
      </c>
      <c r="C48" s="5"/>
      <c r="D48" s="5"/>
      <c r="E48" s="5">
        <f>E42+E43+E44+E45+E46+E47</f>
        <v>43335.095</v>
      </c>
    </row>
    <row r="49" spans="1:5" s="2" customFormat="1" ht="12.75" hidden="1">
      <c r="A49" s="5"/>
      <c r="B49" s="5"/>
      <c r="C49" s="5"/>
      <c r="D49" s="5"/>
      <c r="E49" s="5"/>
    </row>
    <row r="50" spans="1:5" s="2" customFormat="1" ht="12.75">
      <c r="A50" s="10" t="s">
        <v>89</v>
      </c>
      <c r="B50" s="10"/>
      <c r="C50" s="10"/>
      <c r="D50" s="10"/>
      <c r="E50" s="10"/>
    </row>
    <row r="51" spans="1:5" s="2" customFormat="1" ht="12.75">
      <c r="A51" s="11" t="s">
        <v>1</v>
      </c>
      <c r="B51" s="10" t="s">
        <v>43</v>
      </c>
      <c r="C51" s="10" t="s">
        <v>2</v>
      </c>
      <c r="D51" s="10" t="s">
        <v>44</v>
      </c>
      <c r="E51" s="10" t="s">
        <v>45</v>
      </c>
    </row>
    <row r="52" spans="1:5" s="2" customFormat="1" ht="12.75">
      <c r="A52" s="10">
        <v>1</v>
      </c>
      <c r="B52" s="11" t="s">
        <v>65</v>
      </c>
      <c r="C52" s="10" t="s">
        <v>64</v>
      </c>
      <c r="D52" s="10"/>
      <c r="E52" s="10">
        <v>209.625</v>
      </c>
    </row>
    <row r="53" spans="1:5" s="2" customFormat="1" ht="30.75" customHeight="1">
      <c r="A53" s="10">
        <v>2</v>
      </c>
      <c r="B53" s="11" t="s">
        <v>90</v>
      </c>
      <c r="C53" s="10" t="s">
        <v>64</v>
      </c>
      <c r="D53" s="10" t="s">
        <v>52</v>
      </c>
      <c r="E53" s="10">
        <v>1107.51</v>
      </c>
    </row>
    <row r="54" spans="1:5" s="2" customFormat="1" ht="12.75">
      <c r="A54" s="10">
        <v>3</v>
      </c>
      <c r="B54" s="5" t="s">
        <v>63</v>
      </c>
      <c r="C54" s="5" t="s">
        <v>64</v>
      </c>
      <c r="D54" s="5"/>
      <c r="E54" s="5">
        <v>1677</v>
      </c>
    </row>
    <row r="55" spans="1:5" s="2" customFormat="1" ht="29.25" customHeight="1" hidden="1">
      <c r="A55" s="10">
        <v>4</v>
      </c>
      <c r="B55" s="11"/>
      <c r="C55" s="5"/>
      <c r="D55" s="5"/>
      <c r="E55" s="5"/>
    </row>
    <row r="56" spans="1:5" s="2" customFormat="1" ht="12.75" hidden="1">
      <c r="A56" s="10">
        <v>5</v>
      </c>
      <c r="B56" s="19"/>
      <c r="C56" s="5"/>
      <c r="D56" s="5"/>
      <c r="E56" s="5"/>
    </row>
    <row r="57" spans="1:5" s="2" customFormat="1" ht="12.75" hidden="1">
      <c r="A57" s="5"/>
      <c r="B57" s="5" t="s">
        <v>49</v>
      </c>
      <c r="C57" s="5"/>
      <c r="D57" s="5"/>
      <c r="E57" s="5">
        <f>E52+E53+E54+E55+E56</f>
        <v>2994.135</v>
      </c>
    </row>
    <row r="58" spans="1:5" s="2" customFormat="1" ht="12.75" hidden="1">
      <c r="A58" s="5"/>
      <c r="B58" s="5"/>
      <c r="C58" s="5"/>
      <c r="D58" s="5"/>
      <c r="E58" s="5"/>
    </row>
    <row r="59" spans="1:5" s="2" customFormat="1" ht="12.75">
      <c r="A59" s="10" t="s">
        <v>58</v>
      </c>
      <c r="B59" s="10"/>
      <c r="C59" s="10"/>
      <c r="D59" s="10"/>
      <c r="E59" s="10"/>
    </row>
    <row r="60" spans="1:5" s="2" customFormat="1" ht="12.75">
      <c r="A60" s="11" t="s">
        <v>1</v>
      </c>
      <c r="B60" s="10" t="s">
        <v>43</v>
      </c>
      <c r="C60" s="10" t="s">
        <v>2</v>
      </c>
      <c r="D60" s="10" t="s">
        <v>44</v>
      </c>
      <c r="E60" s="10" t="s">
        <v>45</v>
      </c>
    </row>
    <row r="61" spans="1:5" s="2" customFormat="1" ht="12.75">
      <c r="A61" s="10">
        <v>1</v>
      </c>
      <c r="B61" s="5" t="s">
        <v>63</v>
      </c>
      <c r="C61" s="5" t="s">
        <v>64</v>
      </c>
      <c r="D61" s="5"/>
      <c r="E61" s="5">
        <v>1677</v>
      </c>
    </row>
    <row r="62" spans="1:5" s="2" customFormat="1" ht="47.25" customHeight="1">
      <c r="A62" s="10">
        <v>2</v>
      </c>
      <c r="B62" s="11" t="s">
        <v>91</v>
      </c>
      <c r="C62" s="10" t="s">
        <v>64</v>
      </c>
      <c r="D62" s="11" t="s">
        <v>92</v>
      </c>
      <c r="E62" s="10">
        <v>6530</v>
      </c>
    </row>
    <row r="63" spans="1:5" s="2" customFormat="1" ht="29.25" customHeight="1">
      <c r="A63" s="10">
        <v>3</v>
      </c>
      <c r="B63" s="11" t="s">
        <v>65</v>
      </c>
      <c r="C63" s="10" t="s">
        <v>64</v>
      </c>
      <c r="D63" s="10"/>
      <c r="E63" s="10">
        <v>209.625</v>
      </c>
    </row>
    <row r="64" spans="1:5" s="2" customFormat="1" ht="12.75">
      <c r="A64" s="10">
        <v>4</v>
      </c>
      <c r="B64" s="11" t="s">
        <v>93</v>
      </c>
      <c r="C64" s="10" t="s">
        <v>64</v>
      </c>
      <c r="D64" s="5" t="s">
        <v>94</v>
      </c>
      <c r="E64" s="5">
        <v>2062.55</v>
      </c>
    </row>
    <row r="65" spans="1:5" s="2" customFormat="1" ht="12.75" hidden="1">
      <c r="A65" s="10">
        <v>5</v>
      </c>
      <c r="B65" s="18"/>
      <c r="C65" s="10"/>
      <c r="D65" s="5"/>
      <c r="E65" s="5"/>
    </row>
    <row r="66" spans="1:5" s="2" customFormat="1" ht="12.75" hidden="1">
      <c r="A66" s="10">
        <v>6</v>
      </c>
      <c r="B66" s="10"/>
      <c r="C66" s="10"/>
      <c r="D66" s="5"/>
      <c r="E66" s="5"/>
    </row>
    <row r="67" spans="1:5" s="2" customFormat="1" ht="12.75" hidden="1">
      <c r="A67" s="5"/>
      <c r="B67" s="5" t="s">
        <v>49</v>
      </c>
      <c r="C67" s="5"/>
      <c r="D67" s="5"/>
      <c r="E67" s="5">
        <f>E61+E63+E62+E64+E65+E66</f>
        <v>10479.175</v>
      </c>
    </row>
    <row r="68" spans="1:5" s="2" customFormat="1" ht="12.75" hidden="1">
      <c r="A68" s="5"/>
      <c r="B68" s="5"/>
      <c r="C68" s="5"/>
      <c r="D68" s="5"/>
      <c r="E68" s="5"/>
    </row>
    <row r="69" spans="1:5" s="2" customFormat="1" ht="12.75">
      <c r="A69" s="10" t="s">
        <v>95</v>
      </c>
      <c r="B69" s="10"/>
      <c r="C69" s="10"/>
      <c r="D69" s="10"/>
      <c r="E69" s="10"/>
    </row>
    <row r="70" spans="1:5" s="2" customFormat="1" ht="12.75">
      <c r="A70" s="11" t="s">
        <v>1</v>
      </c>
      <c r="B70" s="10" t="s">
        <v>43</v>
      </c>
      <c r="C70" s="10" t="s">
        <v>2</v>
      </c>
      <c r="D70" s="10" t="s">
        <v>44</v>
      </c>
      <c r="E70" s="10" t="s">
        <v>45</v>
      </c>
    </row>
    <row r="71" spans="1:5" s="2" customFormat="1" ht="12.75">
      <c r="A71" s="10">
        <v>1</v>
      </c>
      <c r="B71" s="6" t="s">
        <v>96</v>
      </c>
      <c r="C71" s="10" t="s">
        <v>64</v>
      </c>
      <c r="D71" s="5"/>
      <c r="E71" s="5">
        <v>36339.16</v>
      </c>
    </row>
    <row r="72" spans="1:5" s="2" customFormat="1" ht="18" customHeight="1">
      <c r="A72" s="10">
        <v>2</v>
      </c>
      <c r="B72" s="5" t="s">
        <v>63</v>
      </c>
      <c r="C72" s="10" t="s">
        <v>64</v>
      </c>
      <c r="D72" s="10"/>
      <c r="E72" s="10">
        <v>1677</v>
      </c>
    </row>
    <row r="73" spans="1:5" s="2" customFormat="1" ht="12.75">
      <c r="A73" s="10">
        <v>3</v>
      </c>
      <c r="B73" s="11" t="s">
        <v>65</v>
      </c>
      <c r="C73" s="10" t="s">
        <v>64</v>
      </c>
      <c r="D73" s="10"/>
      <c r="E73" s="10">
        <v>209.625</v>
      </c>
    </row>
    <row r="74" spans="1:5" s="2" customFormat="1" ht="31.5" customHeight="1" hidden="1">
      <c r="A74" s="10">
        <v>4</v>
      </c>
      <c r="B74" s="11"/>
      <c r="C74" s="10"/>
      <c r="D74" s="10"/>
      <c r="E74" s="10"/>
    </row>
    <row r="75" spans="1:5" s="2" customFormat="1" ht="12.75" hidden="1">
      <c r="A75" s="10">
        <v>5</v>
      </c>
      <c r="B75" s="20"/>
      <c r="C75" s="10"/>
      <c r="D75" s="5"/>
      <c r="E75" s="5"/>
    </row>
    <row r="76" spans="1:5" s="2" customFormat="1" ht="12.75" hidden="1">
      <c r="A76" s="5"/>
      <c r="B76" s="5" t="s">
        <v>49</v>
      </c>
      <c r="C76" s="5"/>
      <c r="D76" s="5"/>
      <c r="E76" s="5">
        <f>E71+E72+E73+E75+E74</f>
        <v>38225.785</v>
      </c>
    </row>
    <row r="77" spans="1:5" s="2" customFormat="1" ht="12.75" hidden="1">
      <c r="A77" s="5"/>
      <c r="B77" s="5"/>
      <c r="C77" s="5"/>
      <c r="D77" s="5"/>
      <c r="E77" s="5"/>
    </row>
    <row r="78" spans="1:5" s="2" customFormat="1" ht="12.75">
      <c r="A78" s="10" t="s">
        <v>97</v>
      </c>
      <c r="B78" s="10"/>
      <c r="C78" s="10"/>
      <c r="D78" s="10"/>
      <c r="E78" s="10"/>
    </row>
    <row r="79" spans="1:5" s="2" customFormat="1" ht="12.75">
      <c r="A79" s="11" t="s">
        <v>1</v>
      </c>
      <c r="B79" s="10" t="s">
        <v>43</v>
      </c>
      <c r="C79" s="10" t="s">
        <v>2</v>
      </c>
      <c r="D79" s="10" t="s">
        <v>44</v>
      </c>
      <c r="E79" s="10" t="s">
        <v>45</v>
      </c>
    </row>
    <row r="80" spans="1:5" s="2" customFormat="1" ht="12.75">
      <c r="A80" s="5">
        <v>1</v>
      </c>
      <c r="B80" s="21" t="s">
        <v>63</v>
      </c>
      <c r="C80" s="10" t="s">
        <v>64</v>
      </c>
      <c r="D80" s="10"/>
      <c r="E80" s="10">
        <v>1677</v>
      </c>
    </row>
    <row r="81" spans="1:5" s="2" customFormat="1" ht="31.5" customHeight="1">
      <c r="A81" s="5">
        <v>2</v>
      </c>
      <c r="B81" s="22" t="s">
        <v>65</v>
      </c>
      <c r="C81" s="10" t="s">
        <v>64</v>
      </c>
      <c r="D81" s="10"/>
      <c r="E81" s="10">
        <v>209.625</v>
      </c>
    </row>
    <row r="82" spans="1:5" s="2" customFormat="1" ht="12.75">
      <c r="A82" s="5">
        <v>3</v>
      </c>
      <c r="B82" s="19" t="s">
        <v>98</v>
      </c>
      <c r="C82" s="5" t="s">
        <v>64</v>
      </c>
      <c r="D82" s="5"/>
      <c r="E82" s="5">
        <v>9685.52</v>
      </c>
    </row>
    <row r="83" spans="1:5" s="2" customFormat="1" ht="12.75">
      <c r="A83" s="5">
        <v>4</v>
      </c>
      <c r="B83" s="19" t="s">
        <v>99</v>
      </c>
      <c r="C83" s="5" t="s">
        <v>64</v>
      </c>
      <c r="D83" s="5" t="s">
        <v>100</v>
      </c>
      <c r="E83" s="5">
        <v>1393.29</v>
      </c>
    </row>
    <row r="84" spans="1:5" s="2" customFormat="1" ht="12.75" hidden="1">
      <c r="A84" s="5">
        <v>5</v>
      </c>
      <c r="B84" s="19"/>
      <c r="C84" s="5"/>
      <c r="D84" s="5"/>
      <c r="E84" s="5"/>
    </row>
    <row r="85" spans="1:5" s="2" customFormat="1" ht="12.75" hidden="1">
      <c r="A85" s="5"/>
      <c r="B85" s="5" t="s">
        <v>49</v>
      </c>
      <c r="C85" s="5"/>
      <c r="D85" s="5"/>
      <c r="E85" s="5">
        <f>E81+E80+E82+E83+E84</f>
        <v>12965.435000000001</v>
      </c>
    </row>
    <row r="86" spans="1:5" s="2" customFormat="1" ht="12.75" hidden="1">
      <c r="A86" s="5"/>
      <c r="B86" s="5"/>
      <c r="C86" s="5"/>
      <c r="D86" s="5"/>
      <c r="E86" s="5"/>
    </row>
    <row r="87" spans="1:5" s="2" customFormat="1" ht="12.75">
      <c r="A87" s="10" t="s">
        <v>101</v>
      </c>
      <c r="B87" s="10"/>
      <c r="C87" s="10"/>
      <c r="D87" s="10"/>
      <c r="E87" s="10"/>
    </row>
    <row r="88" spans="1:5" s="2" customFormat="1" ht="12.75">
      <c r="A88" s="11" t="s">
        <v>1</v>
      </c>
      <c r="B88" s="10" t="s">
        <v>43</v>
      </c>
      <c r="C88" s="10" t="s">
        <v>2</v>
      </c>
      <c r="D88" s="10" t="s">
        <v>44</v>
      </c>
      <c r="E88" s="10" t="s">
        <v>45</v>
      </c>
    </row>
    <row r="89" spans="1:5" s="2" customFormat="1" ht="12.75">
      <c r="A89" s="5">
        <v>1</v>
      </c>
      <c r="B89" s="5" t="s">
        <v>102</v>
      </c>
      <c r="C89" s="5" t="s">
        <v>64</v>
      </c>
      <c r="D89" s="5" t="s">
        <v>103</v>
      </c>
      <c r="E89" s="5">
        <v>1364.58</v>
      </c>
    </row>
    <row r="90" spans="1:5" s="2" customFormat="1" ht="36" customHeight="1">
      <c r="A90" s="5">
        <v>2</v>
      </c>
      <c r="B90" s="21" t="s">
        <v>63</v>
      </c>
      <c r="C90" s="10" t="s">
        <v>64</v>
      </c>
      <c r="D90" s="10"/>
      <c r="E90" s="10">
        <v>1677</v>
      </c>
    </row>
    <row r="91" spans="1:5" s="2" customFormat="1" ht="35.25" customHeight="1">
      <c r="A91" s="5">
        <v>3</v>
      </c>
      <c r="B91" s="22" t="s">
        <v>65</v>
      </c>
      <c r="C91" s="10" t="s">
        <v>64</v>
      </c>
      <c r="D91" s="10"/>
      <c r="E91" s="10">
        <v>209.625</v>
      </c>
    </row>
    <row r="92" spans="1:5" s="2" customFormat="1" ht="12.75" hidden="1">
      <c r="A92" s="5">
        <v>4</v>
      </c>
      <c r="B92" s="19"/>
      <c r="C92" s="10"/>
      <c r="D92" s="5"/>
      <c r="E92" s="5"/>
    </row>
    <row r="93" spans="1:5" s="2" customFormat="1" ht="12.75" hidden="1">
      <c r="A93" s="5">
        <v>5</v>
      </c>
      <c r="B93" s="19"/>
      <c r="C93" s="10"/>
      <c r="D93" s="5"/>
      <c r="E93" s="5"/>
    </row>
    <row r="94" spans="1:5" s="2" customFormat="1" ht="12.75" hidden="1">
      <c r="A94" s="5">
        <v>6</v>
      </c>
      <c r="B94" s="19"/>
      <c r="C94" s="10"/>
      <c r="D94" s="5"/>
      <c r="E94" s="5"/>
    </row>
    <row r="95" spans="1:5" s="2" customFormat="1" ht="12.75" hidden="1">
      <c r="A95" s="5"/>
      <c r="B95" s="5" t="s">
        <v>49</v>
      </c>
      <c r="C95" s="5"/>
      <c r="D95" s="5"/>
      <c r="E95" s="5">
        <f>E90+E91+E89+E92+E93+E94</f>
        <v>3251.205</v>
      </c>
    </row>
    <row r="96" spans="1:5" s="2" customFormat="1" ht="12.75" hidden="1">
      <c r="A96" s="5"/>
      <c r="B96" s="5"/>
      <c r="C96" s="5"/>
      <c r="D96" s="5"/>
      <c r="E96" s="5"/>
    </row>
    <row r="97" spans="1:5" s="2" customFormat="1" ht="12.75">
      <c r="A97" s="10" t="s">
        <v>104</v>
      </c>
      <c r="B97" s="10"/>
      <c r="C97" s="10"/>
      <c r="D97" s="10"/>
      <c r="E97" s="10"/>
    </row>
    <row r="98" spans="1:5" s="2" customFormat="1" ht="12.75">
      <c r="A98" s="11" t="s">
        <v>1</v>
      </c>
      <c r="B98" s="10" t="s">
        <v>43</v>
      </c>
      <c r="C98" s="10" t="s">
        <v>2</v>
      </c>
      <c r="D98" s="10" t="s">
        <v>44</v>
      </c>
      <c r="E98" s="10" t="s">
        <v>45</v>
      </c>
    </row>
    <row r="99" spans="1:5" s="2" customFormat="1" ht="12.75">
      <c r="A99" s="5">
        <v>1</v>
      </c>
      <c r="B99" s="21" t="s">
        <v>63</v>
      </c>
      <c r="C99" s="10" t="s">
        <v>64</v>
      </c>
      <c r="D99" s="10"/>
      <c r="E99" s="10">
        <v>1677</v>
      </c>
    </row>
    <row r="100" spans="1:5" s="2" customFormat="1" ht="12.75">
      <c r="A100" s="5">
        <v>2</v>
      </c>
      <c r="B100" s="22" t="s">
        <v>65</v>
      </c>
      <c r="C100" s="10" t="s">
        <v>64</v>
      </c>
      <c r="D100" s="10"/>
      <c r="E100" s="10">
        <v>209.625</v>
      </c>
    </row>
    <row r="101" spans="1:5" s="2" customFormat="1" ht="12.75">
      <c r="A101" s="5">
        <v>3</v>
      </c>
      <c r="B101" s="19" t="s">
        <v>105</v>
      </c>
      <c r="C101" s="10" t="s">
        <v>64</v>
      </c>
      <c r="D101" s="10" t="s">
        <v>106</v>
      </c>
      <c r="E101" s="10">
        <v>860</v>
      </c>
    </row>
    <row r="102" spans="1:5" s="2" customFormat="1" ht="12.75" hidden="1">
      <c r="A102" s="5">
        <v>4</v>
      </c>
      <c r="B102" s="19"/>
      <c r="C102" s="10"/>
      <c r="D102" s="18"/>
      <c r="E102" s="10"/>
    </row>
    <row r="103" spans="1:5" s="2" customFormat="1" ht="12.75" hidden="1">
      <c r="A103" s="5">
        <v>5</v>
      </c>
      <c r="B103" s="19"/>
      <c r="C103" s="10"/>
      <c r="D103" s="18"/>
      <c r="E103" s="10"/>
    </row>
    <row r="104" spans="1:5" s="2" customFormat="1" ht="12.75" hidden="1">
      <c r="A104" s="5"/>
      <c r="B104" s="5" t="s">
        <v>49</v>
      </c>
      <c r="C104" s="5"/>
      <c r="D104" s="5"/>
      <c r="E104" s="5">
        <f>SUM(E99:E103)</f>
        <v>2746.625</v>
      </c>
    </row>
    <row r="105" spans="1:5" s="2" customFormat="1" ht="12.75" hidden="1">
      <c r="A105" s="5"/>
      <c r="B105" s="5"/>
      <c r="C105" s="5"/>
      <c r="D105" s="5"/>
      <c r="E105" s="5"/>
    </row>
    <row r="106" spans="1:5" s="2" customFormat="1" ht="12.75">
      <c r="A106" s="10" t="s">
        <v>107</v>
      </c>
      <c r="B106" s="10"/>
      <c r="C106" s="10"/>
      <c r="D106" s="10"/>
      <c r="E106" s="10"/>
    </row>
    <row r="107" spans="1:5" s="2" customFormat="1" ht="12.75">
      <c r="A107" s="11" t="s">
        <v>1</v>
      </c>
      <c r="B107" s="10" t="s">
        <v>43</v>
      </c>
      <c r="C107" s="10" t="s">
        <v>2</v>
      </c>
      <c r="D107" s="10" t="s">
        <v>44</v>
      </c>
      <c r="E107" s="10" t="s">
        <v>45</v>
      </c>
    </row>
    <row r="108" spans="1:5" s="2" customFormat="1" ht="12.75">
      <c r="A108" s="5">
        <v>1</v>
      </c>
      <c r="B108" s="5" t="s">
        <v>108</v>
      </c>
      <c r="C108" s="10" t="s">
        <v>64</v>
      </c>
      <c r="D108" s="5" t="s">
        <v>109</v>
      </c>
      <c r="E108" s="5">
        <v>957.02</v>
      </c>
    </row>
    <row r="109" spans="1:5" s="2" customFormat="1" ht="28.5" customHeight="1">
      <c r="A109" s="5">
        <v>2</v>
      </c>
      <c r="B109" s="5" t="s">
        <v>63</v>
      </c>
      <c r="C109" s="10" t="s">
        <v>64</v>
      </c>
      <c r="D109" s="10"/>
      <c r="E109" s="10">
        <v>1677</v>
      </c>
    </row>
    <row r="110" spans="1:5" s="2" customFormat="1" ht="12.75">
      <c r="A110" s="5">
        <v>3</v>
      </c>
      <c r="B110" s="11" t="s">
        <v>65</v>
      </c>
      <c r="C110" s="10" t="s">
        <v>64</v>
      </c>
      <c r="D110" s="10"/>
      <c r="E110" s="10">
        <v>209.625</v>
      </c>
    </row>
    <row r="111" spans="1:5" s="2" customFormat="1" ht="12.75">
      <c r="A111" s="5">
        <v>4</v>
      </c>
      <c r="B111" s="11" t="s">
        <v>110</v>
      </c>
      <c r="C111" s="10" t="s">
        <v>64</v>
      </c>
      <c r="D111" s="10"/>
      <c r="E111" s="10">
        <v>1124.52</v>
      </c>
    </row>
    <row r="112" spans="1:5" ht="12.75" hidden="1">
      <c r="A112" s="23">
        <v>5</v>
      </c>
      <c r="B112" s="24"/>
      <c r="C112" s="25"/>
      <c r="D112" s="25"/>
      <c r="E112" s="25"/>
    </row>
    <row r="113" spans="1:5" ht="12.75" hidden="1">
      <c r="A113" s="26"/>
      <c r="B113" s="26" t="s">
        <v>49</v>
      </c>
      <c r="C113" s="26"/>
      <c r="D113" s="26"/>
      <c r="E113" s="26">
        <f>E109+E110+E111+E108+E112</f>
        <v>3968.165</v>
      </c>
    </row>
    <row r="114" spans="1:5" ht="12.75" hidden="1">
      <c r="A114" s="23"/>
      <c r="B114" s="23"/>
      <c r="C114" s="23"/>
      <c r="D114" s="23"/>
      <c r="E114" s="23"/>
    </row>
    <row r="115" spans="1:5" ht="12.75" hidden="1">
      <c r="A115" s="27"/>
      <c r="B115" s="27" t="s">
        <v>61</v>
      </c>
      <c r="C115" s="27"/>
      <c r="D115" s="27"/>
      <c r="E115" s="27">
        <f>E10+E18+E28+E38+E48+E57+E67+E76+E85+E95+E104+E113</f>
        <v>168661.3</v>
      </c>
    </row>
    <row r="116" spans="1:5" ht="12.75">
      <c r="A116" s="28"/>
      <c r="B116" s="28"/>
      <c r="C116" s="28"/>
      <c r="D116" s="28"/>
      <c r="E116" s="28"/>
    </row>
    <row r="117" spans="1:5" ht="12.75">
      <c r="A117" s="28"/>
      <c r="B117" s="28"/>
      <c r="C117" s="28"/>
      <c r="D117" s="28"/>
      <c r="E117" s="28"/>
    </row>
  </sheetData>
  <sheetProtection selectLockedCells="1" selectUnlockedCells="1"/>
  <mergeCells count="12">
    <mergeCell ref="A1:E1"/>
    <mergeCell ref="A12:E12"/>
    <mergeCell ref="A20:E20"/>
    <mergeCell ref="A30:E30"/>
    <mergeCell ref="A40:E40"/>
    <mergeCell ref="A50:E50"/>
    <mergeCell ref="A59:E59"/>
    <mergeCell ref="A69:E69"/>
    <mergeCell ref="A78:E78"/>
    <mergeCell ref="A87:E87"/>
    <mergeCell ref="A97:E97"/>
    <mergeCell ref="A106:E10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2018-01-23T13:49:07Z</cp:lastPrinted>
  <dcterms:modified xsi:type="dcterms:W3CDTF">2018-04-02T08:32:01Z</dcterms:modified>
  <cp:category/>
  <cp:version/>
  <cp:contentType/>
  <cp:contentStatus/>
  <cp:revision>331</cp:revision>
</cp:coreProperties>
</file>